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ervice Calls" sheetId="2" state="visible" r:id="rId2"/>
    <sheet xmlns:r="http://schemas.openxmlformats.org/officeDocument/2006/relationships" name="Assumptions" sheetId="3" state="visible" r:id="rId3"/>
  </sheets>
  <definedNames>
    <definedName name="_xlnm.Print_Area" localSheetId="0">'Summary'!$A$1:$N$14</definedName>
    <definedName name="_xlnm._FilterDatabase" localSheetId="1" hidden="1">'Service Calls'!$A$4:$Q$104</definedName>
    <definedName name="_xlnm.Print_Area" localSheetId="1">'Service Calls'!$A$1:$Q$104</definedName>
    <definedName name="_xlnm.Print_Area" localSheetId="2">'Assumptions'!$A$1:$K$12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 &quot;days&quot;"/>
    <numFmt numFmtId="166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B6F77"/>
      <sz val="10"/>
    </font>
    <font>
      <name val="Calibri"/>
      <b val="1"/>
      <color rgb="00FFFFFF"/>
      <sz val="11"/>
    </font>
    <font>
      <name val="Calibri"/>
      <color rgb="0023353D"/>
      <sz val="10"/>
    </font>
    <font>
      <name val="Calibri"/>
      <b val="1"/>
      <color rgb="0023353D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FF1DE"/>
      </patternFill>
    </fill>
    <fill>
      <patternFill patternType="solid">
        <fgColor rgb="00F1F6F7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center" vertical="center"/>
    </xf>
    <xf numFmtId="2" fontId="4" fillId="5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center" vertical="center"/>
    </xf>
    <xf numFmtId="2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left" vertical="center"/>
    </xf>
    <xf numFmtId="2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4" fillId="6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  <dxf>
      <font>
        <name val="Calibri"/>
        <b val="1"/>
        <color rgb="00FFFFFF"/>
        <sz val="10"/>
      </font>
      <fill>
        <patternFill patternType="solid">
          <fgColor rgb="00E8752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Calls by Status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E87524"/>
            </a:solidFill>
            <a:ln xmlns:a="http://schemas.openxmlformats.org/drawingml/2006/main">
              <a:solidFill>
                <a:srgbClr val="16324F"/>
              </a:solidFill>
              <a:prstDash val="solid"/>
            </a:ln>
          </spPr>
          <cat>
            <numRef>
              <f>'Summary'!$D$5:$D$12</f>
            </numRef>
          </cat>
          <val>
            <numRef>
              <f>'Summary'!$E$5:$E$12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Calls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41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N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3" customWidth="1" min="3" max="3"/>
    <col width="23" customWidth="1" min="4" max="4"/>
    <col width="12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30" customHeight="1">
      <c r="A1" s="1" t="inlineStr">
        <is>
          <t>HVAC Service Call Log — Summary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9" t="n"/>
    </row>
    <row r="2">
      <c r="A2" s="2" t="inlineStr">
        <is>
          <t>Indicators recalculate from entered Service Calls data; all included examples are fictional.</t>
        </is>
      </c>
    </row>
    <row r="3"/>
    <row r="4" ht="28" customHeight="1">
      <c r="A4" s="3" t="inlineStr">
        <is>
          <t>Indicator</t>
        </is>
      </c>
      <c r="B4" s="3" t="inlineStr">
        <is>
          <t>Value</t>
        </is>
      </c>
      <c r="D4" s="3" t="inlineStr">
        <is>
          <t>Status</t>
        </is>
      </c>
      <c r="E4" s="3" t="inlineStr">
        <is>
          <t>Calls</t>
        </is>
      </c>
    </row>
    <row r="5" ht="23" customHeight="1">
      <c r="A5" s="4" t="inlineStr">
        <is>
          <t>Calls Logged</t>
        </is>
      </c>
      <c r="B5" s="5">
        <f>COUNTIF('Service Calls'!$A$5:$A$104,"&lt;&gt;")</f>
        <v/>
      </c>
      <c r="D5" s="6">
        <f>Assumptions!D5</f>
        <v/>
      </c>
      <c r="E5" s="7">
        <f>COUNTIF('Service Calls'!$I$5:$I$104,D5)</f>
        <v/>
      </c>
    </row>
    <row r="6" ht="23" customHeight="1">
      <c r="A6" s="8" t="inlineStr">
        <is>
          <t>Open Calls</t>
        </is>
      </c>
      <c r="B6" s="9">
        <f>COUNTIFS('Service Calls'!$A$5:$A$104,"&lt;&gt;",'Service Calls'!$I$5:$I$104,"&lt;&gt;Resolved",'Service Calls'!$I$5:$I$104,"&lt;&gt;Canceled")</f>
        <v/>
      </c>
      <c r="D6" s="10">
        <f>Assumptions!D6</f>
        <v/>
      </c>
      <c r="E6" s="11">
        <f>COUNTIF('Service Calls'!$I$5:$I$104,D6)</f>
        <v/>
      </c>
    </row>
    <row r="7" ht="23" customHeight="1">
      <c r="A7" s="4" t="inlineStr">
        <is>
          <t>Resolved Calls</t>
        </is>
      </c>
      <c r="B7" s="5">
        <f>COUNTIF('Service Calls'!$I$5:$I$104,"Resolved")</f>
        <v/>
      </c>
      <c r="D7" s="6">
        <f>Assumptions!D7</f>
        <v/>
      </c>
      <c r="E7" s="7">
        <f>COUNTIF('Service Calls'!$I$5:$I$104,D7)</f>
        <v/>
      </c>
    </row>
    <row r="8" ht="23" customHeight="1">
      <c r="A8" s="8" t="inlineStr">
        <is>
          <t>Emergency / High Open</t>
        </is>
      </c>
      <c r="B8" s="9">
        <f>COUNTIFS('Service Calls'!$A$5:$A$104,"&lt;&gt;",'Service Calls'!$G$5:$G$104,"Emergency",'Service Calls'!$I$5:$I$104,"&lt;&gt;Resolved",'Service Calls'!$I$5:$I$104,"&lt;&gt;Canceled")+COUNTIFS('Service Calls'!$A$5:$A$104,"&lt;&gt;",'Service Calls'!$G$5:$G$104,"High",'Service Calls'!$I$5:$I$104,"&lt;&gt;Resolved",'Service Calls'!$I$5:$I$104,"&lt;&gt;Canceled")</f>
        <v/>
      </c>
      <c r="D8" s="10">
        <f>Assumptions!D8</f>
        <v/>
      </c>
      <c r="E8" s="11">
        <f>COUNTIF('Service Calls'!$I$5:$I$104,D8)</f>
        <v/>
      </c>
    </row>
    <row r="9" ht="23" customHeight="1">
      <c r="A9" s="4" t="inlineStr">
        <is>
          <t>Unassigned Open</t>
        </is>
      </c>
      <c r="B9" s="5">
        <f>COUNTIFS('Service Calls'!$A$5:$A$104,"&lt;&gt;",'Service Calls'!$H$5:$H$104,"",'Service Calls'!$I$5:$I$104,"&lt;&gt;Resolved",'Service Calls'!$I$5:$I$104,"&lt;&gt;Canceled")</f>
        <v/>
      </c>
      <c r="D9" s="6">
        <f>Assumptions!D9</f>
        <v/>
      </c>
      <c r="E9" s="7">
        <f>COUNTIF('Service Calls'!$I$5:$I$104,D9)</f>
        <v/>
      </c>
    </row>
    <row r="10" ht="23" customHeight="1">
      <c r="A10" s="8" t="inlineStr">
        <is>
          <t>Human Checks Due</t>
        </is>
      </c>
      <c r="B10" s="9">
        <f>COUNTIF('Service Calls'!$Q$5:$Q$104,"Review")</f>
        <v/>
      </c>
      <c r="D10" s="10">
        <f>Assumptions!D10</f>
        <v/>
      </c>
      <c r="E10" s="11">
        <f>COUNTIF('Service Calls'!$I$5:$I$104,D10)</f>
        <v/>
      </c>
    </row>
    <row r="11" ht="23" customHeight="1">
      <c r="A11" s="4" t="inlineStr">
        <is>
          <t>Labor Hours Entered</t>
        </is>
      </c>
      <c r="B11" s="12">
        <f>SUM('Service Calls'!$K$5:$K$104)</f>
        <v/>
      </c>
      <c r="D11" s="6">
        <f>Assumptions!D11</f>
        <v/>
      </c>
      <c r="E11" s="7">
        <f>COUNTIF('Service Calls'!$I$5:$I$104,D11)</f>
        <v/>
      </c>
    </row>
    <row r="12" ht="23" customHeight="1">
      <c r="A12" s="8" t="inlineStr">
        <is>
          <t>Recorded Service Price</t>
        </is>
      </c>
      <c r="B12" s="30">
        <f>SUM('Service Calls'!$M$5:$M$104)</f>
        <v/>
      </c>
      <c r="D12" s="10" t="inlineStr">
        <is>
          <t>Missing Status</t>
        </is>
      </c>
      <c r="E12" s="11">
        <f>COUNTIFS('Service Calls'!$A$5:$A$104,"&lt;&gt;",'Service Calls'!$I$5:$I$104,"")</f>
        <v/>
      </c>
    </row>
    <row r="13" ht="23" customHeight="1">
      <c r="A13" s="4" t="inlineStr">
        <is>
          <t>Average Resolved Days</t>
        </is>
      </c>
      <c r="B13" s="31">
        <f>IFERROR(AVERAGEIF('Service Calls'!$I$5:$I$104,"Resolved",'Service Calls'!$P$5:$P$104),"")</f>
        <v/>
      </c>
    </row>
  </sheetData>
  <mergeCells count="1">
    <mergeCell ref="A1:N1"/>
  </mergeCells>
  <conditionalFormatting sqref="B10">
    <cfRule type="expression" priority="1" dxfId="0">
      <formula>$B10&gt;0</formula>
    </cfRule>
  </conditionalFormatting>
  <conditionalFormatting sqref="B7">
    <cfRule type="expression" priority="2" dxfId="1">
      <formula>$B7&gt;0</formula>
    </cfRule>
  </conditionalFormatting>
  <conditionalFormatting sqref="E12">
    <cfRule type="expression" priority="3" dxfId="2">
      <formula>$E12&gt;0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67D8D"/>
    <outlinePr summaryBelow="1" summaryRight="1"/>
    <pageSetUpPr fitToPage="1"/>
  </sheetPr>
  <dimension ref="A1:Q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28" customWidth="1" min="3" max="3"/>
    <col width="23" customWidth="1" min="4" max="4"/>
    <col width="20" customWidth="1" min="5" max="5"/>
    <col width="38" customWidth="1" min="6" max="6"/>
    <col width="13" customWidth="1" min="7" max="7"/>
    <col width="27" customWidth="1" min="8" max="8"/>
    <col width="22" customWidth="1" min="9" max="9"/>
    <col width="22" customWidth="1" min="10" max="10"/>
    <col width="13" customWidth="1" min="11" max="11"/>
    <col width="17" customWidth="1" min="12" max="12"/>
    <col width="20" customWidth="1" min="13" max="13"/>
    <col width="43" customWidth="1" min="14" max="14"/>
    <col width="14" customWidth="1" min="15" max="15"/>
    <col width="16" customWidth="1" min="16" max="16"/>
    <col width="16" customWidth="1" min="17" max="17"/>
  </cols>
  <sheetData>
    <row r="1" ht="30" customHeight="1">
      <c r="A1" s="1" t="inlineStr">
        <is>
          <t>HVAC Service Call Log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8" t="n"/>
      <c r="P1" s="28" t="n"/>
      <c r="Q1" s="29" t="n"/>
    </row>
    <row r="2">
      <c r="A2" s="2" t="inlineStr">
        <is>
          <t>Orange cells are editable. Age and human-check columns calculate from entered dates, priority, and status.</t>
        </is>
      </c>
    </row>
    <row r="3">
      <c r="A3" s="2" t="inlineStr">
        <is>
          <t>All sample customers, technicians, sites, equipment, and service entries are fictional.</t>
        </is>
      </c>
    </row>
    <row r="4" ht="38" customHeight="1">
      <c r="A4" s="3" t="inlineStr">
        <is>
          <t>Call ID</t>
        </is>
      </c>
      <c r="B4" s="3" t="inlineStr">
        <is>
          <t>Received Date</t>
        </is>
      </c>
      <c r="C4" s="3" t="inlineStr">
        <is>
          <t>Customer</t>
        </is>
      </c>
      <c r="D4" s="3" t="inlineStr">
        <is>
          <t>Job / Site</t>
        </is>
      </c>
      <c r="E4" s="3" t="inlineStr">
        <is>
          <t>Equipment</t>
        </is>
      </c>
      <c r="F4" s="3" t="inlineStr">
        <is>
          <t>Symptom / Description</t>
        </is>
      </c>
      <c r="G4" s="3" t="inlineStr">
        <is>
          <t>Priority</t>
        </is>
      </c>
      <c r="H4" s="3" t="inlineStr">
        <is>
          <t>Technician</t>
        </is>
      </c>
      <c r="I4" s="3" t="inlineStr">
        <is>
          <t>Status</t>
        </is>
      </c>
      <c r="J4" s="3" t="inlineStr">
        <is>
          <t>Responsibility</t>
        </is>
      </c>
      <c r="K4" s="3" t="inlineStr">
        <is>
          <t>Labor Hours</t>
        </is>
      </c>
      <c r="L4" s="3" t="inlineStr">
        <is>
          <t>Parts / Other Cost</t>
        </is>
      </c>
      <c r="M4" s="3" t="inlineStr">
        <is>
          <t>Recorded Service Price</t>
        </is>
      </c>
      <c r="N4" s="3" t="inlineStr">
        <is>
          <t>Resolution / Work Note</t>
        </is>
      </c>
      <c r="O4" s="3" t="inlineStr">
        <is>
          <t>Closed Date</t>
        </is>
      </c>
      <c r="P4" s="3" t="inlineStr">
        <is>
          <t>Age / Cycle Days</t>
        </is>
      </c>
      <c r="Q4" s="3" t="inlineStr">
        <is>
          <t>Human Check</t>
        </is>
      </c>
    </row>
    <row r="5" ht="36" customHeight="1">
      <c r="A5" s="15" t="inlineStr">
        <is>
          <t>DEMO-2026-001</t>
        </is>
      </c>
      <c r="B5" s="32" t="n">
        <v>46277</v>
      </c>
      <c r="C5" s="15" t="inlineStr">
        <is>
          <t>Fictional Pine Workshop</t>
        </is>
      </c>
      <c r="D5" s="15" t="inlineStr">
        <is>
          <t>Demo North Shop</t>
        </is>
      </c>
      <c r="E5" s="15" t="inlineStr">
        <is>
          <t>Demo RTU-01</t>
        </is>
      </c>
      <c r="F5" s="17" t="inlineStr">
        <is>
          <t>No cooling; supply air feels warm.</t>
        </is>
      </c>
      <c r="G5" s="18" t="inlineStr">
        <is>
          <t>Emergency</t>
        </is>
      </c>
      <c r="H5" s="15" t="inlineStr">
        <is>
          <t>Avery Example (fictional)</t>
        </is>
      </c>
      <c r="I5" s="18" t="inlineStr">
        <is>
          <t>In Progress</t>
        </is>
      </c>
      <c r="J5" s="18" t="inlineStr">
        <is>
          <t>Contractor</t>
        </is>
      </c>
      <c r="K5" s="19" t="n">
        <v>1.5</v>
      </c>
      <c r="L5" s="33" t="n">
        <v>85</v>
      </c>
      <c r="M5" s="33" t="n"/>
      <c r="N5" s="17" t="inlineStr">
        <is>
          <t>Initial fictional diagnostic visit is in progress.</t>
        </is>
      </c>
      <c r="O5" s="32" t="n"/>
      <c r="P5" s="7">
        <f>IF($A5="","",IF($B5="","",IF(OR($I5="Resolved",$I5="Canceled"),IF($O5="","",IFERROR(MAX(0,$O5-$B5),"")),IFERROR(MAX(0,TODAY()-$B5),""))))</f>
        <v/>
      </c>
      <c r="Q5" s="21">
        <f>IF($A5="","",IF(OR($I5="Resolved",$I5="Canceled"),"",IF($B5="","",IFERROR(IF($P5&gt;=VLOOKUP($G5,Assumptions!$A$5:$B$8,2,FALSE),"Review",""),"Check priority"))))</f>
        <v/>
      </c>
    </row>
    <row r="6" ht="36" customHeight="1">
      <c r="A6" s="15" t="inlineStr">
        <is>
          <t>DEMO-2026-002</t>
        </is>
      </c>
      <c r="B6" s="32" t="n">
        <v>46274</v>
      </c>
      <c r="C6" s="15" t="inlineStr">
        <is>
          <t>Fictional Harbor Books</t>
        </is>
      </c>
      <c r="D6" s="15" t="inlineStr">
        <is>
          <t>Sample Main Floor</t>
        </is>
      </c>
      <c r="E6" s="15" t="inlineStr">
        <is>
          <t>Demo Split-02</t>
        </is>
      </c>
      <c r="F6" s="17" t="inlineStr">
        <is>
          <t>Indoor unit runs; outdoor unit is quiet.</t>
        </is>
      </c>
      <c r="G6" s="18" t="inlineStr">
        <is>
          <t>High</t>
        </is>
      </c>
      <c r="H6" s="15" t="inlineStr">
        <is>
          <t>Blake Sample (fictional)</t>
        </is>
      </c>
      <c r="I6" s="18" t="inlineStr">
        <is>
          <t>Waiting on Part</t>
        </is>
      </c>
      <c r="J6" s="18" t="inlineStr">
        <is>
          <t>Contractor</t>
        </is>
      </c>
      <c r="K6" s="19" t="n">
        <v>2.25</v>
      </c>
      <c r="L6" s="33" t="n">
        <v>240</v>
      </c>
      <c r="M6" s="33" t="n"/>
      <c r="N6" s="17" t="inlineStr">
        <is>
          <t>Demo capacitor identified; replacement part requires review.</t>
        </is>
      </c>
      <c r="O6" s="32" t="n"/>
      <c r="P6" s="11">
        <f>IF($A6="","",IF($B6="","",IF(OR($I6="Resolved",$I6="Canceled"),IF($O6="","",IFERROR(MAX(0,$O6-$B6),"")),IFERROR(MAX(0,TODAY()-$B6),""))))</f>
        <v/>
      </c>
      <c r="Q6" s="22">
        <f>IF($A6="","",IF(OR($I6="Resolved",$I6="Canceled"),"",IF($B6="","",IFERROR(IF($P6&gt;=VLOOKUP($G6,Assumptions!$A$5:$B$8,2,FALSE),"Review",""),"Check priority"))))</f>
        <v/>
      </c>
    </row>
    <row r="7" ht="36" customHeight="1">
      <c r="A7" s="15" t="inlineStr">
        <is>
          <t>DEMO-2026-003</t>
        </is>
      </c>
      <c r="B7" s="32" t="n">
        <v>46270</v>
      </c>
      <c r="C7" s="15" t="inlineStr">
        <is>
          <t>Fictional Copper Kettle Cafe</t>
        </is>
      </c>
      <c r="D7" s="15" t="inlineStr">
        <is>
          <t>Example Kitchen</t>
        </is>
      </c>
      <c r="E7" s="15" t="inlineStr">
        <is>
          <t>Demo MAU-03</t>
        </is>
      </c>
      <c r="F7" s="17" t="inlineStr">
        <is>
          <t>Intermittent airflow at opening.</t>
        </is>
      </c>
      <c r="G7" s="18" t="inlineStr">
        <is>
          <t>Standard</t>
        </is>
      </c>
      <c r="H7" s="15" t="inlineStr">
        <is>
          <t>Casey Fiction (fictional)</t>
        </is>
      </c>
      <c r="I7" s="18" t="inlineStr">
        <is>
          <t>Resolved</t>
        </is>
      </c>
      <c r="J7" s="18" t="inlineStr">
        <is>
          <t>Contractor</t>
        </is>
      </c>
      <c r="K7" s="19" t="n">
        <v>3</v>
      </c>
      <c r="L7" s="33" t="n">
        <v>110</v>
      </c>
      <c r="M7" s="33" t="n">
        <v>625</v>
      </c>
      <c r="N7" s="17" t="inlineStr">
        <is>
          <t>Replaced a fictional worn belt and verified demo operation.</t>
        </is>
      </c>
      <c r="O7" s="32" t="n">
        <v>46272</v>
      </c>
      <c r="P7" s="7">
        <f>IF($A7="","",IF($B7="","",IF(OR($I7="Resolved",$I7="Canceled"),IF($O7="","",IFERROR(MAX(0,$O7-$B7),"")),IFERROR(MAX(0,TODAY()-$B7),""))))</f>
        <v/>
      </c>
      <c r="Q7" s="21">
        <f>IF($A7="","",IF(OR($I7="Resolved",$I7="Canceled"),"",IF($B7="","",IFERROR(IF($P7&gt;=VLOOKUP($G7,Assumptions!$A$5:$B$8,2,FALSE),"Review",""),"Check priority"))))</f>
        <v/>
      </c>
    </row>
    <row r="8" ht="36" customHeight="1">
      <c r="A8" s="15" t="inlineStr">
        <is>
          <t>DEMO-2026-004</t>
        </is>
      </c>
      <c r="B8" s="32" t="n">
        <v>46267</v>
      </c>
      <c r="C8" s="15" t="inlineStr">
        <is>
          <t>Fictional Maple Studio</t>
        </is>
      </c>
      <c r="D8" s="15" t="inlineStr">
        <is>
          <t>Sample Rear Suite</t>
        </is>
      </c>
      <c r="E8" s="15" t="inlineStr">
        <is>
          <t>Demo HP-04</t>
        </is>
      </c>
      <c r="F8" s="17" t="inlineStr">
        <is>
          <t>Thermostat display is dim.</t>
        </is>
      </c>
      <c r="G8" s="18" t="inlineStr">
        <is>
          <t>Low</t>
        </is>
      </c>
      <c r="H8" s="15" t="inlineStr">
        <is>
          <t>Drew Demo (fictional)</t>
        </is>
      </c>
      <c r="I8" s="18" t="inlineStr">
        <is>
          <t>Scheduled</t>
        </is>
      </c>
      <c r="J8" s="18" t="inlineStr">
        <is>
          <t>Customer</t>
        </is>
      </c>
      <c r="K8" s="19" t="n">
        <v>0</v>
      </c>
      <c r="L8" s="33" t="n">
        <v>0</v>
      </c>
      <c r="M8" s="33" t="n"/>
      <c r="N8" s="17" t="inlineStr">
        <is>
          <t>Site visit requested for a customer-provided thermostat review.</t>
        </is>
      </c>
      <c r="O8" s="32" t="n"/>
      <c r="P8" s="11">
        <f>IF($A8="","",IF($B8="","",IF(OR($I8="Resolved",$I8="Canceled"),IF($O8="","",IFERROR(MAX(0,$O8-$B8),"")),IFERROR(MAX(0,TODAY()-$B8),""))))</f>
        <v/>
      </c>
      <c r="Q8" s="22">
        <f>IF($A8="","",IF(OR($I8="Resolved",$I8="Canceled"),"",IF($B8="","",IFERROR(IF($P8&gt;=VLOOKUP($G8,Assumptions!$A$5:$B$8,2,FALSE),"Review",""),"Check priority"))))</f>
        <v/>
      </c>
    </row>
    <row r="9" ht="36" customHeight="1">
      <c r="A9" s="15" t="inlineStr">
        <is>
          <t>DEMO-2026-005</t>
        </is>
      </c>
      <c r="B9" s="32" t="n">
        <v>46276</v>
      </c>
      <c r="C9" s="15" t="inlineStr">
        <is>
          <t>Fictional Bluebird Market</t>
        </is>
      </c>
      <c r="D9" s="15" t="inlineStr">
        <is>
          <t>Demo Sales Floor</t>
        </is>
      </c>
      <c r="E9" s="15" t="inlineStr">
        <is>
          <t>Demo RTU-05</t>
        </is>
      </c>
      <c r="F9" s="17" t="inlineStr">
        <is>
          <t>Water seen near a ceiling diffuser.</t>
        </is>
      </c>
      <c r="G9" s="18" t="inlineStr">
        <is>
          <t>High</t>
        </is>
      </c>
      <c r="H9" s="15" t="n"/>
      <c r="I9" s="18" t="inlineStr">
        <is>
          <t>New</t>
        </is>
      </c>
      <c r="J9" s="18" t="inlineStr">
        <is>
          <t>Undetermined</t>
        </is>
      </c>
      <c r="K9" s="19" t="n"/>
      <c r="L9" s="33" t="n"/>
      <c r="M9" s="33" t="n"/>
      <c r="N9" s="17" t="n"/>
      <c r="O9" s="32" t="n"/>
      <c r="P9" s="7">
        <f>IF($A9="","",IF($B9="","",IF(OR($I9="Resolved",$I9="Canceled"),IF($O9="","",IFERROR(MAX(0,$O9-$B9),"")),IFERROR(MAX(0,TODAY()-$B9),""))))</f>
        <v/>
      </c>
      <c r="Q9" s="21">
        <f>IF($A9="","",IF(OR($I9="Resolved",$I9="Canceled"),"",IF($B9="","",IFERROR(IF($P9&gt;=VLOOKUP($G9,Assumptions!$A$5:$B$8,2,FALSE),"Review",""),"Check priority"))))</f>
        <v/>
      </c>
    </row>
    <row r="10" ht="36" customHeight="1">
      <c r="A10" s="15" t="inlineStr">
        <is>
          <t>DEMO-2026-006</t>
        </is>
      </c>
      <c r="B10" s="32" t="n">
        <v>46271</v>
      </c>
      <c r="C10" s="15" t="inlineStr">
        <is>
          <t>Fictional Juniper Offices</t>
        </is>
      </c>
      <c r="D10" s="15" t="inlineStr">
        <is>
          <t>Sample East Wing</t>
        </is>
      </c>
      <c r="E10" s="15" t="inlineStr">
        <is>
          <t>Demo VAV-06</t>
        </is>
      </c>
      <c r="F10" s="17" t="inlineStr">
        <is>
          <t>One office is warmer than nearby rooms.</t>
        </is>
      </c>
      <c r="G10" s="18" t="inlineStr">
        <is>
          <t>Standard</t>
        </is>
      </c>
      <c r="H10" s="15" t="inlineStr">
        <is>
          <t>Casey Fiction (fictional)</t>
        </is>
      </c>
      <c r="I10" s="18" t="inlineStr">
        <is>
          <t>Waiting on Customer</t>
        </is>
      </c>
      <c r="J10" s="18" t="inlineStr">
        <is>
          <t>Customer</t>
        </is>
      </c>
      <c r="K10" s="19" t="n">
        <v>1</v>
      </c>
      <c r="L10" s="33" t="n">
        <v>0</v>
      </c>
      <c r="M10" s="33" t="n">
        <v>195</v>
      </c>
      <c r="N10" s="17" t="inlineStr">
        <is>
          <t>Requested a fictional access window from the customer.</t>
        </is>
      </c>
      <c r="O10" s="32" t="n"/>
      <c r="P10" s="11">
        <f>IF($A10="","",IF($B10="","",IF(OR($I10="Resolved",$I10="Canceled"),IF($O10="","",IFERROR(MAX(0,$O10-$B10),"")),IFERROR(MAX(0,TODAY()-$B10),""))))</f>
        <v/>
      </c>
      <c r="Q10" s="22">
        <f>IF($A10="","",IF(OR($I10="Resolved",$I10="Canceled"),"",IF($B10="","",IFERROR(IF($P10&gt;=VLOOKUP($G10,Assumptions!$A$5:$B$8,2,FALSE),"Review",""),"Check priority"))))</f>
        <v/>
      </c>
    </row>
    <row r="11" ht="36" customHeight="1">
      <c r="A11" s="15" t="inlineStr">
        <is>
          <t>DEMO-2026-007</t>
        </is>
      </c>
      <c r="B11" s="32" t="n">
        <v>46276</v>
      </c>
      <c r="C11" s="15" t="inlineStr">
        <is>
          <t>Fictional Lantern Theater</t>
        </is>
      </c>
      <c r="D11" s="15" t="inlineStr">
        <is>
          <t>Demo Lobby</t>
        </is>
      </c>
      <c r="E11" s="15" t="inlineStr">
        <is>
          <t>Demo AHU-07</t>
        </is>
      </c>
      <c r="F11" s="17" t="inlineStr">
        <is>
          <t>Air handler stopped before a fictional rehearsal.</t>
        </is>
      </c>
      <c r="G11" s="18" t="inlineStr">
        <is>
          <t>Emergency</t>
        </is>
      </c>
      <c r="H11" s="15" t="inlineStr">
        <is>
          <t>Avery Example (fictional)</t>
        </is>
      </c>
      <c r="I11" s="18" t="inlineStr">
        <is>
          <t>Resolved</t>
        </is>
      </c>
      <c r="J11" s="18" t="inlineStr">
        <is>
          <t>Contractor</t>
        </is>
      </c>
      <c r="K11" s="19" t="n">
        <v>4.5</v>
      </c>
      <c r="L11" s="33" t="n">
        <v>320</v>
      </c>
      <c r="M11" s="33" t="n">
        <v>980</v>
      </c>
      <c r="N11" s="17" t="inlineStr">
        <is>
          <t>Reset a demo safety circuit and replaced a fictional control relay.</t>
        </is>
      </c>
      <c r="O11" s="32" t="n">
        <v>46276</v>
      </c>
      <c r="P11" s="7">
        <f>IF($A11="","",IF($B11="","",IF(OR($I11="Resolved",$I11="Canceled"),IF($O11="","",IFERROR(MAX(0,$O11-$B11),"")),IFERROR(MAX(0,TODAY()-$B11),""))))</f>
        <v/>
      </c>
      <c r="Q11" s="21">
        <f>IF($A11="","",IF(OR($I11="Resolved",$I11="Canceled"),"",IF($B11="","",IFERROR(IF($P11&gt;=VLOOKUP($G11,Assumptions!$A$5:$B$8,2,FALSE),"Review",""),"Check priority"))))</f>
        <v/>
      </c>
    </row>
    <row r="12" ht="36" customHeight="1">
      <c r="A12" s="15" t="inlineStr">
        <is>
          <t>DEMO-2026-008</t>
        </is>
      </c>
      <c r="B12" s="32" t="n">
        <v>46275</v>
      </c>
      <c r="C12" s="15" t="inlineStr">
        <is>
          <t>Fictional Acorn Office</t>
        </is>
      </c>
      <c r="D12" s="15" t="inlineStr">
        <is>
          <t>Sample Suite 200</t>
        </is>
      </c>
      <c r="E12" s="15" t="inlineStr">
        <is>
          <t>Demo FCU-08</t>
        </is>
      </c>
      <c r="F12" s="17" t="inlineStr">
        <is>
          <t>Fan noise reported by an occupant.</t>
        </is>
      </c>
      <c r="G12" s="18" t="inlineStr">
        <is>
          <t>Standard</t>
        </is>
      </c>
      <c r="H12" s="15" t="n"/>
      <c r="I12" s="18" t="inlineStr">
        <is>
          <t>Canceled</t>
        </is>
      </c>
      <c r="J12" s="18" t="inlineStr">
        <is>
          <t>Undetermined</t>
        </is>
      </c>
      <c r="K12" s="19" t="n">
        <v>0</v>
      </c>
      <c r="L12" s="33" t="n">
        <v>0</v>
      </c>
      <c r="M12" s="33" t="n"/>
      <c r="N12" s="17" t="inlineStr">
        <is>
          <t>Duplicate fictional request; no visit was made.</t>
        </is>
      </c>
      <c r="O12" s="32" t="n">
        <v>46276</v>
      </c>
      <c r="P12" s="11">
        <f>IF($A12="","",IF($B12="","",IF(OR($I12="Resolved",$I12="Canceled"),IF($O12="","",IFERROR(MAX(0,$O12-$B12),"")),IFERROR(MAX(0,TODAY()-$B12),""))))</f>
        <v/>
      </c>
      <c r="Q12" s="22">
        <f>IF($A12="","",IF(OR($I12="Resolved",$I12="Canceled"),"",IF($B12="","",IFERROR(IF($P12&gt;=VLOOKUP($G12,Assumptions!$A$5:$B$8,2,FALSE),"Review",""),"Check priority"))))</f>
        <v/>
      </c>
    </row>
    <row r="13" ht="36" customHeight="1">
      <c r="A13" s="15" t="inlineStr">
        <is>
          <t>DEMO-2026-009</t>
        </is>
      </c>
      <c r="B13" s="32" t="n">
        <v>46257</v>
      </c>
      <c r="C13" s="15" t="inlineStr">
        <is>
          <t>Fictional Silver Thread Gallery</t>
        </is>
      </c>
      <c r="D13" s="15" t="inlineStr">
        <is>
          <t>Demo West Room</t>
        </is>
      </c>
      <c r="E13" s="15" t="inlineStr">
        <is>
          <t>Demo Mini-Split-09</t>
        </is>
      </c>
      <c r="F13" s="17" t="inlineStr">
        <is>
          <t>Unit stops after several minutes.</t>
        </is>
      </c>
      <c r="G13" s="18" t="inlineStr">
        <is>
          <t>Low</t>
        </is>
      </c>
      <c r="H13" s="15" t="inlineStr">
        <is>
          <t>Drew Demo (fictional)</t>
        </is>
      </c>
      <c r="I13" s="18" t="inlineStr">
        <is>
          <t>Resolved</t>
        </is>
      </c>
      <c r="J13" s="18" t="inlineStr">
        <is>
          <t>Contractor</t>
        </is>
      </c>
      <c r="K13" s="19" t="n">
        <v>2.75</v>
      </c>
      <c r="L13" s="33" t="n">
        <v>145</v>
      </c>
      <c r="M13" s="33" t="n">
        <v>540</v>
      </c>
      <c r="N13" s="17" t="inlineStr">
        <is>
          <t>Cleaned a fictional drain sensor and documented demo operation.</t>
        </is>
      </c>
      <c r="O13" s="32" t="n">
        <v>46265</v>
      </c>
      <c r="P13" s="7">
        <f>IF($A13="","",IF($B13="","",IF(OR($I13="Resolved",$I13="Canceled"),IF($O13="","",IFERROR(MAX(0,$O13-$B13),"")),IFERROR(MAX(0,TODAY()-$B13),""))))</f>
        <v/>
      </c>
      <c r="Q13" s="21">
        <f>IF($A13="","",IF(OR($I13="Resolved",$I13="Canceled"),"",IF($B13="","",IFERROR(IF($P13&gt;=VLOOKUP($G13,Assumptions!$A$5:$B$8,2,FALSE),"Review",""),"Check priority"))))</f>
        <v/>
      </c>
    </row>
    <row r="14" ht="36" customHeight="1">
      <c r="A14" s="15" t="inlineStr">
        <is>
          <t>DEMO-2026-010</t>
        </is>
      </c>
      <c r="B14" s="32" t="n">
        <v>46277</v>
      </c>
      <c r="C14" s="15" t="inlineStr">
        <is>
          <t>Fictional Red Cedar Print Shop</t>
        </is>
      </c>
      <c r="D14" s="15" t="inlineStr">
        <is>
          <t>Sample Production Area</t>
        </is>
      </c>
      <c r="E14" s="15" t="inlineStr">
        <is>
          <t>Demo Exhaust Fan-10</t>
        </is>
      </c>
      <c r="F14" s="17" t="inlineStr">
        <is>
          <t>Exhaust fan cycles unexpectedly.</t>
        </is>
      </c>
      <c r="G14" s="18" t="inlineStr">
        <is>
          <t>High</t>
        </is>
      </c>
      <c r="H14" s="15" t="inlineStr">
        <is>
          <t>Blake Sample (fictional)</t>
        </is>
      </c>
      <c r="I14" s="18" t="inlineStr">
        <is>
          <t>In Progress</t>
        </is>
      </c>
      <c r="J14" s="18" t="inlineStr">
        <is>
          <t>Manufacturer Review</t>
        </is>
      </c>
      <c r="K14" s="19" t="n">
        <v>0.75</v>
      </c>
      <c r="L14" s="33" t="n">
        <v>0</v>
      </c>
      <c r="M14" s="33" t="n"/>
      <c r="N14" s="17" t="inlineStr">
        <is>
          <t>Recorded demo control readings for a manufacturer review.</t>
        </is>
      </c>
      <c r="O14" s="32" t="n"/>
      <c r="P14" s="11">
        <f>IF($A14="","",IF($B14="","",IF(OR($I14="Resolved",$I14="Canceled"),IF($O14="","",IFERROR(MAX(0,$O14-$B14),"")),IFERROR(MAX(0,TODAY()-$B14),""))))</f>
        <v/>
      </c>
      <c r="Q14" s="22">
        <f>IF($A14="","",IF(OR($I14="Resolved",$I14="Canceled"),"",IF($B14="","",IFERROR(IF($P14&gt;=VLOOKUP($G14,Assumptions!$A$5:$B$8,2,FALSE),"Review",""),"Check priority"))))</f>
        <v/>
      </c>
    </row>
    <row r="15" ht="21" customHeight="1">
      <c r="A15" s="15" t="n"/>
      <c r="B15" s="32" t="n"/>
      <c r="C15" s="15" t="n"/>
      <c r="D15" s="15" t="n"/>
      <c r="E15" s="15" t="n"/>
      <c r="F15" s="17" t="n"/>
      <c r="G15" s="18" t="n"/>
      <c r="H15" s="15" t="n"/>
      <c r="I15" s="18" t="n"/>
      <c r="J15" s="18" t="n"/>
      <c r="K15" s="19" t="n"/>
      <c r="L15" s="33" t="n"/>
      <c r="M15" s="33" t="n"/>
      <c r="N15" s="17" t="n"/>
      <c r="O15" s="32" t="n"/>
      <c r="P15" s="7">
        <f>IF($A15="","",IF($B15="","",IF(OR($I15="Resolved",$I15="Canceled"),IF($O15="","",IFERROR(MAX(0,$O15-$B15),"")),IFERROR(MAX(0,TODAY()-$B15),""))))</f>
        <v/>
      </c>
      <c r="Q15" s="21">
        <f>IF($A15="","",IF(OR($I15="Resolved",$I15="Canceled"),"",IF($B15="","",IFERROR(IF($P15&gt;=VLOOKUP($G15,Assumptions!$A$5:$B$8,2,FALSE),"Review",""),"Check priority"))))</f>
        <v/>
      </c>
    </row>
    <row r="16" ht="21" customHeight="1">
      <c r="A16" s="15" t="n"/>
      <c r="B16" s="32" t="n"/>
      <c r="C16" s="15" t="n"/>
      <c r="D16" s="15" t="n"/>
      <c r="E16" s="15" t="n"/>
      <c r="F16" s="17" t="n"/>
      <c r="G16" s="18" t="n"/>
      <c r="H16" s="15" t="n"/>
      <c r="I16" s="18" t="n"/>
      <c r="J16" s="18" t="n"/>
      <c r="K16" s="19" t="n"/>
      <c r="L16" s="33" t="n"/>
      <c r="M16" s="33" t="n"/>
      <c r="N16" s="17" t="n"/>
      <c r="O16" s="32" t="n"/>
      <c r="P16" s="11">
        <f>IF($A16="","",IF($B16="","",IF(OR($I16="Resolved",$I16="Canceled"),IF($O16="","",IFERROR(MAX(0,$O16-$B16),"")),IFERROR(MAX(0,TODAY()-$B16),""))))</f>
        <v/>
      </c>
      <c r="Q16" s="22">
        <f>IF($A16="","",IF(OR($I16="Resolved",$I16="Canceled"),"",IF($B16="","",IFERROR(IF($P16&gt;=VLOOKUP($G16,Assumptions!$A$5:$B$8,2,FALSE),"Review",""),"Check priority"))))</f>
        <v/>
      </c>
    </row>
    <row r="17" ht="21" customHeight="1">
      <c r="A17" s="15" t="n"/>
      <c r="B17" s="32" t="n"/>
      <c r="C17" s="15" t="n"/>
      <c r="D17" s="15" t="n"/>
      <c r="E17" s="15" t="n"/>
      <c r="F17" s="17" t="n"/>
      <c r="G17" s="18" t="n"/>
      <c r="H17" s="15" t="n"/>
      <c r="I17" s="18" t="n"/>
      <c r="J17" s="18" t="n"/>
      <c r="K17" s="19" t="n"/>
      <c r="L17" s="33" t="n"/>
      <c r="M17" s="33" t="n"/>
      <c r="N17" s="17" t="n"/>
      <c r="O17" s="32" t="n"/>
      <c r="P17" s="7">
        <f>IF($A17="","",IF($B17="","",IF(OR($I17="Resolved",$I17="Canceled"),IF($O17="","",IFERROR(MAX(0,$O17-$B17),"")),IFERROR(MAX(0,TODAY()-$B17),""))))</f>
        <v/>
      </c>
      <c r="Q17" s="21">
        <f>IF($A17="","",IF(OR($I17="Resolved",$I17="Canceled"),"",IF($B17="","",IFERROR(IF($P17&gt;=VLOOKUP($G17,Assumptions!$A$5:$B$8,2,FALSE),"Review",""),"Check priority"))))</f>
        <v/>
      </c>
    </row>
    <row r="18" ht="21" customHeight="1">
      <c r="A18" s="15" t="n"/>
      <c r="B18" s="32" t="n"/>
      <c r="C18" s="15" t="n"/>
      <c r="D18" s="15" t="n"/>
      <c r="E18" s="15" t="n"/>
      <c r="F18" s="17" t="n"/>
      <c r="G18" s="18" t="n"/>
      <c r="H18" s="15" t="n"/>
      <c r="I18" s="18" t="n"/>
      <c r="J18" s="18" t="n"/>
      <c r="K18" s="19" t="n"/>
      <c r="L18" s="33" t="n"/>
      <c r="M18" s="33" t="n"/>
      <c r="N18" s="17" t="n"/>
      <c r="O18" s="32" t="n"/>
      <c r="P18" s="11">
        <f>IF($A18="","",IF($B18="","",IF(OR($I18="Resolved",$I18="Canceled"),IF($O18="","",IFERROR(MAX(0,$O18-$B18),"")),IFERROR(MAX(0,TODAY()-$B18),""))))</f>
        <v/>
      </c>
      <c r="Q18" s="22">
        <f>IF($A18="","",IF(OR($I18="Resolved",$I18="Canceled"),"",IF($B18="","",IFERROR(IF($P18&gt;=VLOOKUP($G18,Assumptions!$A$5:$B$8,2,FALSE),"Review",""),"Check priority"))))</f>
        <v/>
      </c>
    </row>
    <row r="19" ht="21" customHeight="1">
      <c r="A19" s="15" t="n"/>
      <c r="B19" s="32" t="n"/>
      <c r="C19" s="15" t="n"/>
      <c r="D19" s="15" t="n"/>
      <c r="E19" s="15" t="n"/>
      <c r="F19" s="17" t="n"/>
      <c r="G19" s="18" t="n"/>
      <c r="H19" s="15" t="n"/>
      <c r="I19" s="18" t="n"/>
      <c r="J19" s="18" t="n"/>
      <c r="K19" s="19" t="n"/>
      <c r="L19" s="33" t="n"/>
      <c r="M19" s="33" t="n"/>
      <c r="N19" s="17" t="n"/>
      <c r="O19" s="32" t="n"/>
      <c r="P19" s="7">
        <f>IF($A19="","",IF($B19="","",IF(OR($I19="Resolved",$I19="Canceled"),IF($O19="","",IFERROR(MAX(0,$O19-$B19),"")),IFERROR(MAX(0,TODAY()-$B19),""))))</f>
        <v/>
      </c>
      <c r="Q19" s="21">
        <f>IF($A19="","",IF(OR($I19="Resolved",$I19="Canceled"),"",IF($B19="","",IFERROR(IF($P19&gt;=VLOOKUP($G19,Assumptions!$A$5:$B$8,2,FALSE),"Review",""),"Check priority"))))</f>
        <v/>
      </c>
    </row>
    <row r="20" ht="21" customHeight="1">
      <c r="A20" s="15" t="n"/>
      <c r="B20" s="32" t="n"/>
      <c r="C20" s="15" t="n"/>
      <c r="D20" s="15" t="n"/>
      <c r="E20" s="15" t="n"/>
      <c r="F20" s="17" t="n"/>
      <c r="G20" s="18" t="n"/>
      <c r="H20" s="15" t="n"/>
      <c r="I20" s="18" t="n"/>
      <c r="J20" s="18" t="n"/>
      <c r="K20" s="19" t="n"/>
      <c r="L20" s="33" t="n"/>
      <c r="M20" s="33" t="n"/>
      <c r="N20" s="17" t="n"/>
      <c r="O20" s="32" t="n"/>
      <c r="P20" s="11">
        <f>IF($A20="","",IF($B20="","",IF(OR($I20="Resolved",$I20="Canceled"),IF($O20="","",IFERROR(MAX(0,$O20-$B20),"")),IFERROR(MAX(0,TODAY()-$B20),""))))</f>
        <v/>
      </c>
      <c r="Q20" s="22">
        <f>IF($A20="","",IF(OR($I20="Resolved",$I20="Canceled"),"",IF($B20="","",IFERROR(IF($P20&gt;=VLOOKUP($G20,Assumptions!$A$5:$B$8,2,FALSE),"Review",""),"Check priority"))))</f>
        <v/>
      </c>
    </row>
    <row r="21" ht="21" customHeight="1">
      <c r="A21" s="15" t="n"/>
      <c r="B21" s="32" t="n"/>
      <c r="C21" s="15" t="n"/>
      <c r="D21" s="15" t="n"/>
      <c r="E21" s="15" t="n"/>
      <c r="F21" s="17" t="n"/>
      <c r="G21" s="18" t="n"/>
      <c r="H21" s="15" t="n"/>
      <c r="I21" s="18" t="n"/>
      <c r="J21" s="18" t="n"/>
      <c r="K21" s="19" t="n"/>
      <c r="L21" s="33" t="n"/>
      <c r="M21" s="33" t="n"/>
      <c r="N21" s="17" t="n"/>
      <c r="O21" s="32" t="n"/>
      <c r="P21" s="7">
        <f>IF($A21="","",IF($B21="","",IF(OR($I21="Resolved",$I21="Canceled"),IF($O21="","",IFERROR(MAX(0,$O21-$B21),"")),IFERROR(MAX(0,TODAY()-$B21),""))))</f>
        <v/>
      </c>
      <c r="Q21" s="21">
        <f>IF($A21="","",IF(OR($I21="Resolved",$I21="Canceled"),"",IF($B21="","",IFERROR(IF($P21&gt;=VLOOKUP($G21,Assumptions!$A$5:$B$8,2,FALSE),"Review",""),"Check priority"))))</f>
        <v/>
      </c>
    </row>
    <row r="22" ht="21" customHeight="1">
      <c r="A22" s="15" t="n"/>
      <c r="B22" s="32" t="n"/>
      <c r="C22" s="15" t="n"/>
      <c r="D22" s="15" t="n"/>
      <c r="E22" s="15" t="n"/>
      <c r="F22" s="17" t="n"/>
      <c r="G22" s="18" t="n"/>
      <c r="H22" s="15" t="n"/>
      <c r="I22" s="18" t="n"/>
      <c r="J22" s="18" t="n"/>
      <c r="K22" s="19" t="n"/>
      <c r="L22" s="33" t="n"/>
      <c r="M22" s="33" t="n"/>
      <c r="N22" s="17" t="n"/>
      <c r="O22" s="32" t="n"/>
      <c r="P22" s="11">
        <f>IF($A22="","",IF($B22="","",IF(OR($I22="Resolved",$I22="Canceled"),IF($O22="","",IFERROR(MAX(0,$O22-$B22),"")),IFERROR(MAX(0,TODAY()-$B22),""))))</f>
        <v/>
      </c>
      <c r="Q22" s="22">
        <f>IF($A22="","",IF(OR($I22="Resolved",$I22="Canceled"),"",IF($B22="","",IFERROR(IF($P22&gt;=VLOOKUP($G22,Assumptions!$A$5:$B$8,2,FALSE),"Review",""),"Check priority"))))</f>
        <v/>
      </c>
    </row>
    <row r="23" ht="21" customHeight="1">
      <c r="A23" s="15" t="n"/>
      <c r="B23" s="32" t="n"/>
      <c r="C23" s="15" t="n"/>
      <c r="D23" s="15" t="n"/>
      <c r="E23" s="15" t="n"/>
      <c r="F23" s="17" t="n"/>
      <c r="G23" s="18" t="n"/>
      <c r="H23" s="15" t="n"/>
      <c r="I23" s="18" t="n"/>
      <c r="J23" s="18" t="n"/>
      <c r="K23" s="19" t="n"/>
      <c r="L23" s="33" t="n"/>
      <c r="M23" s="33" t="n"/>
      <c r="N23" s="17" t="n"/>
      <c r="O23" s="32" t="n"/>
      <c r="P23" s="7">
        <f>IF($A23="","",IF($B23="","",IF(OR($I23="Resolved",$I23="Canceled"),IF($O23="","",IFERROR(MAX(0,$O23-$B23),"")),IFERROR(MAX(0,TODAY()-$B23),""))))</f>
        <v/>
      </c>
      <c r="Q23" s="21">
        <f>IF($A23="","",IF(OR($I23="Resolved",$I23="Canceled"),"",IF($B23="","",IFERROR(IF($P23&gt;=VLOOKUP($G23,Assumptions!$A$5:$B$8,2,FALSE),"Review",""),"Check priority"))))</f>
        <v/>
      </c>
    </row>
    <row r="24" ht="21" customHeight="1">
      <c r="A24" s="15" t="n"/>
      <c r="B24" s="32" t="n"/>
      <c r="C24" s="15" t="n"/>
      <c r="D24" s="15" t="n"/>
      <c r="E24" s="15" t="n"/>
      <c r="F24" s="17" t="n"/>
      <c r="G24" s="18" t="n"/>
      <c r="H24" s="15" t="n"/>
      <c r="I24" s="18" t="n"/>
      <c r="J24" s="18" t="n"/>
      <c r="K24" s="19" t="n"/>
      <c r="L24" s="33" t="n"/>
      <c r="M24" s="33" t="n"/>
      <c r="N24" s="17" t="n"/>
      <c r="O24" s="32" t="n"/>
      <c r="P24" s="11">
        <f>IF($A24="","",IF($B24="","",IF(OR($I24="Resolved",$I24="Canceled"),IF($O24="","",IFERROR(MAX(0,$O24-$B24),"")),IFERROR(MAX(0,TODAY()-$B24),""))))</f>
        <v/>
      </c>
      <c r="Q24" s="22">
        <f>IF($A24="","",IF(OR($I24="Resolved",$I24="Canceled"),"",IF($B24="","",IFERROR(IF($P24&gt;=VLOOKUP($G24,Assumptions!$A$5:$B$8,2,FALSE),"Review",""),"Check priority"))))</f>
        <v/>
      </c>
    </row>
    <row r="25" ht="21" customHeight="1">
      <c r="A25" s="15" t="n"/>
      <c r="B25" s="32" t="n"/>
      <c r="C25" s="15" t="n"/>
      <c r="D25" s="15" t="n"/>
      <c r="E25" s="15" t="n"/>
      <c r="F25" s="17" t="n"/>
      <c r="G25" s="18" t="n"/>
      <c r="H25" s="15" t="n"/>
      <c r="I25" s="18" t="n"/>
      <c r="J25" s="18" t="n"/>
      <c r="K25" s="19" t="n"/>
      <c r="L25" s="33" t="n"/>
      <c r="M25" s="33" t="n"/>
      <c r="N25" s="17" t="n"/>
      <c r="O25" s="32" t="n"/>
      <c r="P25" s="7">
        <f>IF($A25="","",IF($B25="","",IF(OR($I25="Resolved",$I25="Canceled"),IF($O25="","",IFERROR(MAX(0,$O25-$B25),"")),IFERROR(MAX(0,TODAY()-$B25),""))))</f>
        <v/>
      </c>
      <c r="Q25" s="21">
        <f>IF($A25="","",IF(OR($I25="Resolved",$I25="Canceled"),"",IF($B25="","",IFERROR(IF($P25&gt;=VLOOKUP($G25,Assumptions!$A$5:$B$8,2,FALSE),"Review",""),"Check priority"))))</f>
        <v/>
      </c>
    </row>
    <row r="26" ht="21" customHeight="1">
      <c r="A26" s="15" t="n"/>
      <c r="B26" s="32" t="n"/>
      <c r="C26" s="15" t="n"/>
      <c r="D26" s="15" t="n"/>
      <c r="E26" s="15" t="n"/>
      <c r="F26" s="17" t="n"/>
      <c r="G26" s="18" t="n"/>
      <c r="H26" s="15" t="n"/>
      <c r="I26" s="18" t="n"/>
      <c r="J26" s="18" t="n"/>
      <c r="K26" s="19" t="n"/>
      <c r="L26" s="33" t="n"/>
      <c r="M26" s="33" t="n"/>
      <c r="N26" s="17" t="n"/>
      <c r="O26" s="32" t="n"/>
      <c r="P26" s="11">
        <f>IF($A26="","",IF($B26="","",IF(OR($I26="Resolved",$I26="Canceled"),IF($O26="","",IFERROR(MAX(0,$O26-$B26),"")),IFERROR(MAX(0,TODAY()-$B26),""))))</f>
        <v/>
      </c>
      <c r="Q26" s="22">
        <f>IF($A26="","",IF(OR($I26="Resolved",$I26="Canceled"),"",IF($B26="","",IFERROR(IF($P26&gt;=VLOOKUP($G26,Assumptions!$A$5:$B$8,2,FALSE),"Review",""),"Check priority"))))</f>
        <v/>
      </c>
    </row>
    <row r="27" ht="21" customHeight="1">
      <c r="A27" s="15" t="n"/>
      <c r="B27" s="32" t="n"/>
      <c r="C27" s="15" t="n"/>
      <c r="D27" s="15" t="n"/>
      <c r="E27" s="15" t="n"/>
      <c r="F27" s="17" t="n"/>
      <c r="G27" s="18" t="n"/>
      <c r="H27" s="15" t="n"/>
      <c r="I27" s="18" t="n"/>
      <c r="J27" s="18" t="n"/>
      <c r="K27" s="19" t="n"/>
      <c r="L27" s="33" t="n"/>
      <c r="M27" s="33" t="n"/>
      <c r="N27" s="17" t="n"/>
      <c r="O27" s="32" t="n"/>
      <c r="P27" s="7">
        <f>IF($A27="","",IF($B27="","",IF(OR($I27="Resolved",$I27="Canceled"),IF($O27="","",IFERROR(MAX(0,$O27-$B27),"")),IFERROR(MAX(0,TODAY()-$B27),""))))</f>
        <v/>
      </c>
      <c r="Q27" s="21">
        <f>IF($A27="","",IF(OR($I27="Resolved",$I27="Canceled"),"",IF($B27="","",IFERROR(IF($P27&gt;=VLOOKUP($G27,Assumptions!$A$5:$B$8,2,FALSE),"Review",""),"Check priority"))))</f>
        <v/>
      </c>
    </row>
    <row r="28" ht="21" customHeight="1">
      <c r="A28" s="15" t="n"/>
      <c r="B28" s="32" t="n"/>
      <c r="C28" s="15" t="n"/>
      <c r="D28" s="15" t="n"/>
      <c r="E28" s="15" t="n"/>
      <c r="F28" s="17" t="n"/>
      <c r="G28" s="18" t="n"/>
      <c r="H28" s="15" t="n"/>
      <c r="I28" s="18" t="n"/>
      <c r="J28" s="18" t="n"/>
      <c r="K28" s="19" t="n"/>
      <c r="L28" s="33" t="n"/>
      <c r="M28" s="33" t="n"/>
      <c r="N28" s="17" t="n"/>
      <c r="O28" s="32" t="n"/>
      <c r="P28" s="11">
        <f>IF($A28="","",IF($B28="","",IF(OR($I28="Resolved",$I28="Canceled"),IF($O28="","",IFERROR(MAX(0,$O28-$B28),"")),IFERROR(MAX(0,TODAY()-$B28),""))))</f>
        <v/>
      </c>
      <c r="Q28" s="22">
        <f>IF($A28="","",IF(OR($I28="Resolved",$I28="Canceled"),"",IF($B28="","",IFERROR(IF($P28&gt;=VLOOKUP($G28,Assumptions!$A$5:$B$8,2,FALSE),"Review",""),"Check priority"))))</f>
        <v/>
      </c>
    </row>
    <row r="29" ht="21" customHeight="1">
      <c r="A29" s="15" t="n"/>
      <c r="B29" s="32" t="n"/>
      <c r="C29" s="15" t="n"/>
      <c r="D29" s="15" t="n"/>
      <c r="E29" s="15" t="n"/>
      <c r="F29" s="17" t="n"/>
      <c r="G29" s="18" t="n"/>
      <c r="H29" s="15" t="n"/>
      <c r="I29" s="18" t="n"/>
      <c r="J29" s="18" t="n"/>
      <c r="K29" s="19" t="n"/>
      <c r="L29" s="33" t="n"/>
      <c r="M29" s="33" t="n"/>
      <c r="N29" s="17" t="n"/>
      <c r="O29" s="32" t="n"/>
      <c r="P29" s="7">
        <f>IF($A29="","",IF($B29="","",IF(OR($I29="Resolved",$I29="Canceled"),IF($O29="","",IFERROR(MAX(0,$O29-$B29),"")),IFERROR(MAX(0,TODAY()-$B29),""))))</f>
        <v/>
      </c>
      <c r="Q29" s="21">
        <f>IF($A29="","",IF(OR($I29="Resolved",$I29="Canceled"),"",IF($B29="","",IFERROR(IF($P29&gt;=VLOOKUP($G29,Assumptions!$A$5:$B$8,2,FALSE),"Review",""),"Check priority"))))</f>
        <v/>
      </c>
    </row>
    <row r="30" ht="21" customHeight="1">
      <c r="A30" s="15" t="n"/>
      <c r="B30" s="32" t="n"/>
      <c r="C30" s="15" t="n"/>
      <c r="D30" s="15" t="n"/>
      <c r="E30" s="15" t="n"/>
      <c r="F30" s="17" t="n"/>
      <c r="G30" s="18" t="n"/>
      <c r="H30" s="15" t="n"/>
      <c r="I30" s="18" t="n"/>
      <c r="J30" s="18" t="n"/>
      <c r="K30" s="19" t="n"/>
      <c r="L30" s="33" t="n"/>
      <c r="M30" s="33" t="n"/>
      <c r="N30" s="17" t="n"/>
      <c r="O30" s="32" t="n"/>
      <c r="P30" s="11">
        <f>IF($A30="","",IF($B30="","",IF(OR($I30="Resolved",$I30="Canceled"),IF($O30="","",IFERROR(MAX(0,$O30-$B30),"")),IFERROR(MAX(0,TODAY()-$B30),""))))</f>
        <v/>
      </c>
      <c r="Q30" s="22">
        <f>IF($A30="","",IF(OR($I30="Resolved",$I30="Canceled"),"",IF($B30="","",IFERROR(IF($P30&gt;=VLOOKUP($G30,Assumptions!$A$5:$B$8,2,FALSE),"Review",""),"Check priority"))))</f>
        <v/>
      </c>
    </row>
    <row r="31" ht="21" customHeight="1">
      <c r="A31" s="15" t="n"/>
      <c r="B31" s="32" t="n"/>
      <c r="C31" s="15" t="n"/>
      <c r="D31" s="15" t="n"/>
      <c r="E31" s="15" t="n"/>
      <c r="F31" s="17" t="n"/>
      <c r="G31" s="18" t="n"/>
      <c r="H31" s="15" t="n"/>
      <c r="I31" s="18" t="n"/>
      <c r="J31" s="18" t="n"/>
      <c r="K31" s="19" t="n"/>
      <c r="L31" s="33" t="n"/>
      <c r="M31" s="33" t="n"/>
      <c r="N31" s="17" t="n"/>
      <c r="O31" s="32" t="n"/>
      <c r="P31" s="7">
        <f>IF($A31="","",IF($B31="","",IF(OR($I31="Resolved",$I31="Canceled"),IF($O31="","",IFERROR(MAX(0,$O31-$B31),"")),IFERROR(MAX(0,TODAY()-$B31),""))))</f>
        <v/>
      </c>
      <c r="Q31" s="21">
        <f>IF($A31="","",IF(OR($I31="Resolved",$I31="Canceled"),"",IF($B31="","",IFERROR(IF($P31&gt;=VLOOKUP($G31,Assumptions!$A$5:$B$8,2,FALSE),"Review",""),"Check priority"))))</f>
        <v/>
      </c>
    </row>
    <row r="32" ht="21" customHeight="1">
      <c r="A32" s="15" t="n"/>
      <c r="B32" s="32" t="n"/>
      <c r="C32" s="15" t="n"/>
      <c r="D32" s="15" t="n"/>
      <c r="E32" s="15" t="n"/>
      <c r="F32" s="17" t="n"/>
      <c r="G32" s="18" t="n"/>
      <c r="H32" s="15" t="n"/>
      <c r="I32" s="18" t="n"/>
      <c r="J32" s="18" t="n"/>
      <c r="K32" s="19" t="n"/>
      <c r="L32" s="33" t="n"/>
      <c r="M32" s="33" t="n"/>
      <c r="N32" s="17" t="n"/>
      <c r="O32" s="32" t="n"/>
      <c r="P32" s="11">
        <f>IF($A32="","",IF($B32="","",IF(OR($I32="Resolved",$I32="Canceled"),IF($O32="","",IFERROR(MAX(0,$O32-$B32),"")),IFERROR(MAX(0,TODAY()-$B32),""))))</f>
        <v/>
      </c>
      <c r="Q32" s="22">
        <f>IF($A32="","",IF(OR($I32="Resolved",$I32="Canceled"),"",IF($B32="","",IFERROR(IF($P32&gt;=VLOOKUP($G32,Assumptions!$A$5:$B$8,2,FALSE),"Review",""),"Check priority"))))</f>
        <v/>
      </c>
    </row>
    <row r="33" ht="21" customHeight="1">
      <c r="A33" s="15" t="n"/>
      <c r="B33" s="32" t="n"/>
      <c r="C33" s="15" t="n"/>
      <c r="D33" s="15" t="n"/>
      <c r="E33" s="15" t="n"/>
      <c r="F33" s="17" t="n"/>
      <c r="G33" s="18" t="n"/>
      <c r="H33" s="15" t="n"/>
      <c r="I33" s="18" t="n"/>
      <c r="J33" s="18" t="n"/>
      <c r="K33" s="19" t="n"/>
      <c r="L33" s="33" t="n"/>
      <c r="M33" s="33" t="n"/>
      <c r="N33" s="17" t="n"/>
      <c r="O33" s="32" t="n"/>
      <c r="P33" s="7">
        <f>IF($A33="","",IF($B33="","",IF(OR($I33="Resolved",$I33="Canceled"),IF($O33="","",IFERROR(MAX(0,$O33-$B33),"")),IFERROR(MAX(0,TODAY()-$B33),""))))</f>
        <v/>
      </c>
      <c r="Q33" s="21">
        <f>IF($A33="","",IF(OR($I33="Resolved",$I33="Canceled"),"",IF($B33="","",IFERROR(IF($P33&gt;=VLOOKUP($G33,Assumptions!$A$5:$B$8,2,FALSE),"Review",""),"Check priority"))))</f>
        <v/>
      </c>
    </row>
    <row r="34" ht="21" customHeight="1">
      <c r="A34" s="15" t="n"/>
      <c r="B34" s="32" t="n"/>
      <c r="C34" s="15" t="n"/>
      <c r="D34" s="15" t="n"/>
      <c r="E34" s="15" t="n"/>
      <c r="F34" s="17" t="n"/>
      <c r="G34" s="18" t="n"/>
      <c r="H34" s="15" t="n"/>
      <c r="I34" s="18" t="n"/>
      <c r="J34" s="18" t="n"/>
      <c r="K34" s="19" t="n"/>
      <c r="L34" s="33" t="n"/>
      <c r="M34" s="33" t="n"/>
      <c r="N34" s="17" t="n"/>
      <c r="O34" s="32" t="n"/>
      <c r="P34" s="11">
        <f>IF($A34="","",IF($B34="","",IF(OR($I34="Resolved",$I34="Canceled"),IF($O34="","",IFERROR(MAX(0,$O34-$B34),"")),IFERROR(MAX(0,TODAY()-$B34),""))))</f>
        <v/>
      </c>
      <c r="Q34" s="22">
        <f>IF($A34="","",IF(OR($I34="Resolved",$I34="Canceled"),"",IF($B34="","",IFERROR(IF($P34&gt;=VLOOKUP($G34,Assumptions!$A$5:$B$8,2,FALSE),"Review",""),"Check priority"))))</f>
        <v/>
      </c>
    </row>
    <row r="35" ht="21" customHeight="1">
      <c r="A35" s="15" t="n"/>
      <c r="B35" s="32" t="n"/>
      <c r="C35" s="15" t="n"/>
      <c r="D35" s="15" t="n"/>
      <c r="E35" s="15" t="n"/>
      <c r="F35" s="17" t="n"/>
      <c r="G35" s="18" t="n"/>
      <c r="H35" s="15" t="n"/>
      <c r="I35" s="18" t="n"/>
      <c r="J35" s="18" t="n"/>
      <c r="K35" s="19" t="n"/>
      <c r="L35" s="33" t="n"/>
      <c r="M35" s="33" t="n"/>
      <c r="N35" s="17" t="n"/>
      <c r="O35" s="32" t="n"/>
      <c r="P35" s="7">
        <f>IF($A35="","",IF($B35="","",IF(OR($I35="Resolved",$I35="Canceled"),IF($O35="","",IFERROR(MAX(0,$O35-$B35),"")),IFERROR(MAX(0,TODAY()-$B35),""))))</f>
        <v/>
      </c>
      <c r="Q35" s="21">
        <f>IF($A35="","",IF(OR($I35="Resolved",$I35="Canceled"),"",IF($B35="","",IFERROR(IF($P35&gt;=VLOOKUP($G35,Assumptions!$A$5:$B$8,2,FALSE),"Review",""),"Check priority"))))</f>
        <v/>
      </c>
    </row>
    <row r="36" ht="21" customHeight="1">
      <c r="A36" s="15" t="n"/>
      <c r="B36" s="32" t="n"/>
      <c r="C36" s="15" t="n"/>
      <c r="D36" s="15" t="n"/>
      <c r="E36" s="15" t="n"/>
      <c r="F36" s="17" t="n"/>
      <c r="G36" s="18" t="n"/>
      <c r="H36" s="15" t="n"/>
      <c r="I36" s="18" t="n"/>
      <c r="J36" s="18" t="n"/>
      <c r="K36" s="19" t="n"/>
      <c r="L36" s="33" t="n"/>
      <c r="M36" s="33" t="n"/>
      <c r="N36" s="17" t="n"/>
      <c r="O36" s="32" t="n"/>
      <c r="P36" s="11">
        <f>IF($A36="","",IF($B36="","",IF(OR($I36="Resolved",$I36="Canceled"),IF($O36="","",IFERROR(MAX(0,$O36-$B36),"")),IFERROR(MAX(0,TODAY()-$B36),""))))</f>
        <v/>
      </c>
      <c r="Q36" s="22">
        <f>IF($A36="","",IF(OR($I36="Resolved",$I36="Canceled"),"",IF($B36="","",IFERROR(IF($P36&gt;=VLOOKUP($G36,Assumptions!$A$5:$B$8,2,FALSE),"Review",""),"Check priority"))))</f>
        <v/>
      </c>
    </row>
    <row r="37" ht="21" customHeight="1">
      <c r="A37" s="15" t="n"/>
      <c r="B37" s="32" t="n"/>
      <c r="C37" s="15" t="n"/>
      <c r="D37" s="15" t="n"/>
      <c r="E37" s="15" t="n"/>
      <c r="F37" s="17" t="n"/>
      <c r="G37" s="18" t="n"/>
      <c r="H37" s="15" t="n"/>
      <c r="I37" s="18" t="n"/>
      <c r="J37" s="18" t="n"/>
      <c r="K37" s="19" t="n"/>
      <c r="L37" s="33" t="n"/>
      <c r="M37" s="33" t="n"/>
      <c r="N37" s="17" t="n"/>
      <c r="O37" s="32" t="n"/>
      <c r="P37" s="7">
        <f>IF($A37="","",IF($B37="","",IF(OR($I37="Resolved",$I37="Canceled"),IF($O37="","",IFERROR(MAX(0,$O37-$B37),"")),IFERROR(MAX(0,TODAY()-$B37),""))))</f>
        <v/>
      </c>
      <c r="Q37" s="21">
        <f>IF($A37="","",IF(OR($I37="Resolved",$I37="Canceled"),"",IF($B37="","",IFERROR(IF($P37&gt;=VLOOKUP($G37,Assumptions!$A$5:$B$8,2,FALSE),"Review",""),"Check priority"))))</f>
        <v/>
      </c>
    </row>
    <row r="38" ht="21" customHeight="1">
      <c r="A38" s="15" t="n"/>
      <c r="B38" s="32" t="n"/>
      <c r="C38" s="15" t="n"/>
      <c r="D38" s="15" t="n"/>
      <c r="E38" s="15" t="n"/>
      <c r="F38" s="17" t="n"/>
      <c r="G38" s="18" t="n"/>
      <c r="H38" s="15" t="n"/>
      <c r="I38" s="18" t="n"/>
      <c r="J38" s="18" t="n"/>
      <c r="K38" s="19" t="n"/>
      <c r="L38" s="33" t="n"/>
      <c r="M38" s="33" t="n"/>
      <c r="N38" s="17" t="n"/>
      <c r="O38" s="32" t="n"/>
      <c r="P38" s="11">
        <f>IF($A38="","",IF($B38="","",IF(OR($I38="Resolved",$I38="Canceled"),IF($O38="","",IFERROR(MAX(0,$O38-$B38),"")),IFERROR(MAX(0,TODAY()-$B38),""))))</f>
        <v/>
      </c>
      <c r="Q38" s="22">
        <f>IF($A38="","",IF(OR($I38="Resolved",$I38="Canceled"),"",IF($B38="","",IFERROR(IF($P38&gt;=VLOOKUP($G38,Assumptions!$A$5:$B$8,2,FALSE),"Review",""),"Check priority"))))</f>
        <v/>
      </c>
    </row>
    <row r="39" ht="21" customHeight="1">
      <c r="A39" s="15" t="n"/>
      <c r="B39" s="32" t="n"/>
      <c r="C39" s="15" t="n"/>
      <c r="D39" s="15" t="n"/>
      <c r="E39" s="15" t="n"/>
      <c r="F39" s="17" t="n"/>
      <c r="G39" s="18" t="n"/>
      <c r="H39" s="15" t="n"/>
      <c r="I39" s="18" t="n"/>
      <c r="J39" s="18" t="n"/>
      <c r="K39" s="19" t="n"/>
      <c r="L39" s="33" t="n"/>
      <c r="M39" s="33" t="n"/>
      <c r="N39" s="17" t="n"/>
      <c r="O39" s="32" t="n"/>
      <c r="P39" s="7">
        <f>IF($A39="","",IF($B39="","",IF(OR($I39="Resolved",$I39="Canceled"),IF($O39="","",IFERROR(MAX(0,$O39-$B39),"")),IFERROR(MAX(0,TODAY()-$B39),""))))</f>
        <v/>
      </c>
      <c r="Q39" s="21">
        <f>IF($A39="","",IF(OR($I39="Resolved",$I39="Canceled"),"",IF($B39="","",IFERROR(IF($P39&gt;=VLOOKUP($G39,Assumptions!$A$5:$B$8,2,FALSE),"Review",""),"Check priority"))))</f>
        <v/>
      </c>
    </row>
    <row r="40" ht="21" customHeight="1">
      <c r="A40" s="15" t="n"/>
      <c r="B40" s="32" t="n"/>
      <c r="C40" s="15" t="n"/>
      <c r="D40" s="15" t="n"/>
      <c r="E40" s="15" t="n"/>
      <c r="F40" s="17" t="n"/>
      <c r="G40" s="18" t="n"/>
      <c r="H40" s="15" t="n"/>
      <c r="I40" s="18" t="n"/>
      <c r="J40" s="18" t="n"/>
      <c r="K40" s="19" t="n"/>
      <c r="L40" s="33" t="n"/>
      <c r="M40" s="33" t="n"/>
      <c r="N40" s="17" t="n"/>
      <c r="O40" s="32" t="n"/>
      <c r="P40" s="11">
        <f>IF($A40="","",IF($B40="","",IF(OR($I40="Resolved",$I40="Canceled"),IF($O40="","",IFERROR(MAX(0,$O40-$B40),"")),IFERROR(MAX(0,TODAY()-$B40),""))))</f>
        <v/>
      </c>
      <c r="Q40" s="22">
        <f>IF($A40="","",IF(OR($I40="Resolved",$I40="Canceled"),"",IF($B40="","",IFERROR(IF($P40&gt;=VLOOKUP($G40,Assumptions!$A$5:$B$8,2,FALSE),"Review",""),"Check priority"))))</f>
        <v/>
      </c>
    </row>
    <row r="41" ht="21" customHeight="1">
      <c r="A41" s="15" t="n"/>
      <c r="B41" s="32" t="n"/>
      <c r="C41" s="15" t="n"/>
      <c r="D41" s="15" t="n"/>
      <c r="E41" s="15" t="n"/>
      <c r="F41" s="17" t="n"/>
      <c r="G41" s="18" t="n"/>
      <c r="H41" s="15" t="n"/>
      <c r="I41" s="18" t="n"/>
      <c r="J41" s="18" t="n"/>
      <c r="K41" s="19" t="n"/>
      <c r="L41" s="33" t="n"/>
      <c r="M41" s="33" t="n"/>
      <c r="N41" s="17" t="n"/>
      <c r="O41" s="32" t="n"/>
      <c r="P41" s="7">
        <f>IF($A41="","",IF($B41="","",IF(OR($I41="Resolved",$I41="Canceled"),IF($O41="","",IFERROR(MAX(0,$O41-$B41),"")),IFERROR(MAX(0,TODAY()-$B41),""))))</f>
        <v/>
      </c>
      <c r="Q41" s="21">
        <f>IF($A41="","",IF(OR($I41="Resolved",$I41="Canceled"),"",IF($B41="","",IFERROR(IF($P41&gt;=VLOOKUP($G41,Assumptions!$A$5:$B$8,2,FALSE),"Review",""),"Check priority"))))</f>
        <v/>
      </c>
    </row>
    <row r="42" ht="21" customHeight="1">
      <c r="A42" s="15" t="n"/>
      <c r="B42" s="32" t="n"/>
      <c r="C42" s="15" t="n"/>
      <c r="D42" s="15" t="n"/>
      <c r="E42" s="15" t="n"/>
      <c r="F42" s="17" t="n"/>
      <c r="G42" s="18" t="n"/>
      <c r="H42" s="15" t="n"/>
      <c r="I42" s="18" t="n"/>
      <c r="J42" s="18" t="n"/>
      <c r="K42" s="19" t="n"/>
      <c r="L42" s="33" t="n"/>
      <c r="M42" s="33" t="n"/>
      <c r="N42" s="17" t="n"/>
      <c r="O42" s="32" t="n"/>
      <c r="P42" s="11">
        <f>IF($A42="","",IF($B42="","",IF(OR($I42="Resolved",$I42="Canceled"),IF($O42="","",IFERROR(MAX(0,$O42-$B42),"")),IFERROR(MAX(0,TODAY()-$B42),""))))</f>
        <v/>
      </c>
      <c r="Q42" s="22">
        <f>IF($A42="","",IF(OR($I42="Resolved",$I42="Canceled"),"",IF($B42="","",IFERROR(IF($P42&gt;=VLOOKUP($G42,Assumptions!$A$5:$B$8,2,FALSE),"Review",""),"Check priority"))))</f>
        <v/>
      </c>
    </row>
    <row r="43" ht="21" customHeight="1">
      <c r="A43" s="15" t="n"/>
      <c r="B43" s="32" t="n"/>
      <c r="C43" s="15" t="n"/>
      <c r="D43" s="15" t="n"/>
      <c r="E43" s="15" t="n"/>
      <c r="F43" s="17" t="n"/>
      <c r="G43" s="18" t="n"/>
      <c r="H43" s="15" t="n"/>
      <c r="I43" s="18" t="n"/>
      <c r="J43" s="18" t="n"/>
      <c r="K43" s="19" t="n"/>
      <c r="L43" s="33" t="n"/>
      <c r="M43" s="33" t="n"/>
      <c r="N43" s="17" t="n"/>
      <c r="O43" s="32" t="n"/>
      <c r="P43" s="7">
        <f>IF($A43="","",IF($B43="","",IF(OR($I43="Resolved",$I43="Canceled"),IF($O43="","",IFERROR(MAX(0,$O43-$B43),"")),IFERROR(MAX(0,TODAY()-$B43),""))))</f>
        <v/>
      </c>
      <c r="Q43" s="21">
        <f>IF($A43="","",IF(OR($I43="Resolved",$I43="Canceled"),"",IF($B43="","",IFERROR(IF($P43&gt;=VLOOKUP($G43,Assumptions!$A$5:$B$8,2,FALSE),"Review",""),"Check priority"))))</f>
        <v/>
      </c>
    </row>
    <row r="44" ht="21" customHeight="1">
      <c r="A44" s="15" t="n"/>
      <c r="B44" s="32" t="n"/>
      <c r="C44" s="15" t="n"/>
      <c r="D44" s="15" t="n"/>
      <c r="E44" s="15" t="n"/>
      <c r="F44" s="17" t="n"/>
      <c r="G44" s="18" t="n"/>
      <c r="H44" s="15" t="n"/>
      <c r="I44" s="18" t="n"/>
      <c r="J44" s="18" t="n"/>
      <c r="K44" s="19" t="n"/>
      <c r="L44" s="33" t="n"/>
      <c r="M44" s="33" t="n"/>
      <c r="N44" s="17" t="n"/>
      <c r="O44" s="32" t="n"/>
      <c r="P44" s="11">
        <f>IF($A44="","",IF($B44="","",IF(OR($I44="Resolved",$I44="Canceled"),IF($O44="","",IFERROR(MAX(0,$O44-$B44),"")),IFERROR(MAX(0,TODAY()-$B44),""))))</f>
        <v/>
      </c>
      <c r="Q44" s="22">
        <f>IF($A44="","",IF(OR($I44="Resolved",$I44="Canceled"),"",IF($B44="","",IFERROR(IF($P44&gt;=VLOOKUP($G44,Assumptions!$A$5:$B$8,2,FALSE),"Review",""),"Check priority"))))</f>
        <v/>
      </c>
    </row>
    <row r="45" ht="21" customHeight="1">
      <c r="A45" s="15" t="n"/>
      <c r="B45" s="32" t="n"/>
      <c r="C45" s="15" t="n"/>
      <c r="D45" s="15" t="n"/>
      <c r="E45" s="15" t="n"/>
      <c r="F45" s="17" t="n"/>
      <c r="G45" s="18" t="n"/>
      <c r="H45" s="15" t="n"/>
      <c r="I45" s="18" t="n"/>
      <c r="J45" s="18" t="n"/>
      <c r="K45" s="19" t="n"/>
      <c r="L45" s="33" t="n"/>
      <c r="M45" s="33" t="n"/>
      <c r="N45" s="17" t="n"/>
      <c r="O45" s="32" t="n"/>
      <c r="P45" s="7">
        <f>IF($A45="","",IF($B45="","",IF(OR($I45="Resolved",$I45="Canceled"),IF($O45="","",IFERROR(MAX(0,$O45-$B45),"")),IFERROR(MAX(0,TODAY()-$B45),""))))</f>
        <v/>
      </c>
      <c r="Q45" s="21">
        <f>IF($A45="","",IF(OR($I45="Resolved",$I45="Canceled"),"",IF($B45="","",IFERROR(IF($P45&gt;=VLOOKUP($G45,Assumptions!$A$5:$B$8,2,FALSE),"Review",""),"Check priority"))))</f>
        <v/>
      </c>
    </row>
    <row r="46" ht="21" customHeight="1">
      <c r="A46" s="15" t="n"/>
      <c r="B46" s="32" t="n"/>
      <c r="C46" s="15" t="n"/>
      <c r="D46" s="15" t="n"/>
      <c r="E46" s="15" t="n"/>
      <c r="F46" s="17" t="n"/>
      <c r="G46" s="18" t="n"/>
      <c r="H46" s="15" t="n"/>
      <c r="I46" s="18" t="n"/>
      <c r="J46" s="18" t="n"/>
      <c r="K46" s="19" t="n"/>
      <c r="L46" s="33" t="n"/>
      <c r="M46" s="33" t="n"/>
      <c r="N46" s="17" t="n"/>
      <c r="O46" s="32" t="n"/>
      <c r="P46" s="11">
        <f>IF($A46="","",IF($B46="","",IF(OR($I46="Resolved",$I46="Canceled"),IF($O46="","",IFERROR(MAX(0,$O46-$B46),"")),IFERROR(MAX(0,TODAY()-$B46),""))))</f>
        <v/>
      </c>
      <c r="Q46" s="22">
        <f>IF($A46="","",IF(OR($I46="Resolved",$I46="Canceled"),"",IF($B46="","",IFERROR(IF($P46&gt;=VLOOKUP($G46,Assumptions!$A$5:$B$8,2,FALSE),"Review",""),"Check priority"))))</f>
        <v/>
      </c>
    </row>
    <row r="47" ht="21" customHeight="1">
      <c r="A47" s="15" t="n"/>
      <c r="B47" s="32" t="n"/>
      <c r="C47" s="15" t="n"/>
      <c r="D47" s="15" t="n"/>
      <c r="E47" s="15" t="n"/>
      <c r="F47" s="17" t="n"/>
      <c r="G47" s="18" t="n"/>
      <c r="H47" s="15" t="n"/>
      <c r="I47" s="18" t="n"/>
      <c r="J47" s="18" t="n"/>
      <c r="K47" s="19" t="n"/>
      <c r="L47" s="33" t="n"/>
      <c r="M47" s="33" t="n"/>
      <c r="N47" s="17" t="n"/>
      <c r="O47" s="32" t="n"/>
      <c r="P47" s="7">
        <f>IF($A47="","",IF($B47="","",IF(OR($I47="Resolved",$I47="Canceled"),IF($O47="","",IFERROR(MAX(0,$O47-$B47),"")),IFERROR(MAX(0,TODAY()-$B47),""))))</f>
        <v/>
      </c>
      <c r="Q47" s="21">
        <f>IF($A47="","",IF(OR($I47="Resolved",$I47="Canceled"),"",IF($B47="","",IFERROR(IF($P47&gt;=VLOOKUP($G47,Assumptions!$A$5:$B$8,2,FALSE),"Review",""),"Check priority"))))</f>
        <v/>
      </c>
    </row>
    <row r="48" ht="21" customHeight="1">
      <c r="A48" s="15" t="n"/>
      <c r="B48" s="32" t="n"/>
      <c r="C48" s="15" t="n"/>
      <c r="D48" s="15" t="n"/>
      <c r="E48" s="15" t="n"/>
      <c r="F48" s="17" t="n"/>
      <c r="G48" s="18" t="n"/>
      <c r="H48" s="15" t="n"/>
      <c r="I48" s="18" t="n"/>
      <c r="J48" s="18" t="n"/>
      <c r="K48" s="19" t="n"/>
      <c r="L48" s="33" t="n"/>
      <c r="M48" s="33" t="n"/>
      <c r="N48" s="17" t="n"/>
      <c r="O48" s="32" t="n"/>
      <c r="P48" s="11">
        <f>IF($A48="","",IF($B48="","",IF(OR($I48="Resolved",$I48="Canceled"),IF($O48="","",IFERROR(MAX(0,$O48-$B48),"")),IFERROR(MAX(0,TODAY()-$B48),""))))</f>
        <v/>
      </c>
      <c r="Q48" s="22">
        <f>IF($A48="","",IF(OR($I48="Resolved",$I48="Canceled"),"",IF($B48="","",IFERROR(IF($P48&gt;=VLOOKUP($G48,Assumptions!$A$5:$B$8,2,FALSE),"Review",""),"Check priority"))))</f>
        <v/>
      </c>
    </row>
    <row r="49" ht="21" customHeight="1">
      <c r="A49" s="15" t="n"/>
      <c r="B49" s="32" t="n"/>
      <c r="C49" s="15" t="n"/>
      <c r="D49" s="15" t="n"/>
      <c r="E49" s="15" t="n"/>
      <c r="F49" s="17" t="n"/>
      <c r="G49" s="18" t="n"/>
      <c r="H49" s="15" t="n"/>
      <c r="I49" s="18" t="n"/>
      <c r="J49" s="18" t="n"/>
      <c r="K49" s="19" t="n"/>
      <c r="L49" s="33" t="n"/>
      <c r="M49" s="33" t="n"/>
      <c r="N49" s="17" t="n"/>
      <c r="O49" s="32" t="n"/>
      <c r="P49" s="7">
        <f>IF($A49="","",IF($B49="","",IF(OR($I49="Resolved",$I49="Canceled"),IF($O49="","",IFERROR(MAX(0,$O49-$B49),"")),IFERROR(MAX(0,TODAY()-$B49),""))))</f>
        <v/>
      </c>
      <c r="Q49" s="21">
        <f>IF($A49="","",IF(OR($I49="Resolved",$I49="Canceled"),"",IF($B49="","",IFERROR(IF($P49&gt;=VLOOKUP($G49,Assumptions!$A$5:$B$8,2,FALSE),"Review",""),"Check priority"))))</f>
        <v/>
      </c>
    </row>
    <row r="50" ht="21" customHeight="1">
      <c r="A50" s="15" t="n"/>
      <c r="B50" s="32" t="n"/>
      <c r="C50" s="15" t="n"/>
      <c r="D50" s="15" t="n"/>
      <c r="E50" s="15" t="n"/>
      <c r="F50" s="17" t="n"/>
      <c r="G50" s="18" t="n"/>
      <c r="H50" s="15" t="n"/>
      <c r="I50" s="18" t="n"/>
      <c r="J50" s="18" t="n"/>
      <c r="K50" s="19" t="n"/>
      <c r="L50" s="33" t="n"/>
      <c r="M50" s="33" t="n"/>
      <c r="N50" s="17" t="n"/>
      <c r="O50" s="32" t="n"/>
      <c r="P50" s="11">
        <f>IF($A50="","",IF($B50="","",IF(OR($I50="Resolved",$I50="Canceled"),IF($O50="","",IFERROR(MAX(0,$O50-$B50),"")),IFERROR(MAX(0,TODAY()-$B50),""))))</f>
        <v/>
      </c>
      <c r="Q50" s="22">
        <f>IF($A50="","",IF(OR($I50="Resolved",$I50="Canceled"),"",IF($B50="","",IFERROR(IF($P50&gt;=VLOOKUP($G50,Assumptions!$A$5:$B$8,2,FALSE),"Review",""),"Check priority"))))</f>
        <v/>
      </c>
    </row>
    <row r="51" ht="21" customHeight="1">
      <c r="A51" s="15" t="n"/>
      <c r="B51" s="32" t="n"/>
      <c r="C51" s="15" t="n"/>
      <c r="D51" s="15" t="n"/>
      <c r="E51" s="15" t="n"/>
      <c r="F51" s="17" t="n"/>
      <c r="G51" s="18" t="n"/>
      <c r="H51" s="15" t="n"/>
      <c r="I51" s="18" t="n"/>
      <c r="J51" s="18" t="n"/>
      <c r="K51" s="19" t="n"/>
      <c r="L51" s="33" t="n"/>
      <c r="M51" s="33" t="n"/>
      <c r="N51" s="17" t="n"/>
      <c r="O51" s="32" t="n"/>
      <c r="P51" s="7">
        <f>IF($A51="","",IF($B51="","",IF(OR($I51="Resolved",$I51="Canceled"),IF($O51="","",IFERROR(MAX(0,$O51-$B51),"")),IFERROR(MAX(0,TODAY()-$B51),""))))</f>
        <v/>
      </c>
      <c r="Q51" s="21">
        <f>IF($A51="","",IF(OR($I51="Resolved",$I51="Canceled"),"",IF($B51="","",IFERROR(IF($P51&gt;=VLOOKUP($G51,Assumptions!$A$5:$B$8,2,FALSE),"Review",""),"Check priority"))))</f>
        <v/>
      </c>
    </row>
    <row r="52" ht="21" customHeight="1">
      <c r="A52" s="15" t="n"/>
      <c r="B52" s="32" t="n"/>
      <c r="C52" s="15" t="n"/>
      <c r="D52" s="15" t="n"/>
      <c r="E52" s="15" t="n"/>
      <c r="F52" s="17" t="n"/>
      <c r="G52" s="18" t="n"/>
      <c r="H52" s="15" t="n"/>
      <c r="I52" s="18" t="n"/>
      <c r="J52" s="18" t="n"/>
      <c r="K52" s="19" t="n"/>
      <c r="L52" s="33" t="n"/>
      <c r="M52" s="33" t="n"/>
      <c r="N52" s="17" t="n"/>
      <c r="O52" s="32" t="n"/>
      <c r="P52" s="11">
        <f>IF($A52="","",IF($B52="","",IF(OR($I52="Resolved",$I52="Canceled"),IF($O52="","",IFERROR(MAX(0,$O52-$B52),"")),IFERROR(MAX(0,TODAY()-$B52),""))))</f>
        <v/>
      </c>
      <c r="Q52" s="22">
        <f>IF($A52="","",IF(OR($I52="Resolved",$I52="Canceled"),"",IF($B52="","",IFERROR(IF($P52&gt;=VLOOKUP($G52,Assumptions!$A$5:$B$8,2,FALSE),"Review",""),"Check priority"))))</f>
        <v/>
      </c>
    </row>
    <row r="53" ht="21" customHeight="1">
      <c r="A53" s="15" t="n"/>
      <c r="B53" s="32" t="n"/>
      <c r="C53" s="15" t="n"/>
      <c r="D53" s="15" t="n"/>
      <c r="E53" s="15" t="n"/>
      <c r="F53" s="17" t="n"/>
      <c r="G53" s="18" t="n"/>
      <c r="H53" s="15" t="n"/>
      <c r="I53" s="18" t="n"/>
      <c r="J53" s="18" t="n"/>
      <c r="K53" s="19" t="n"/>
      <c r="L53" s="33" t="n"/>
      <c r="M53" s="33" t="n"/>
      <c r="N53" s="17" t="n"/>
      <c r="O53" s="32" t="n"/>
      <c r="P53" s="7">
        <f>IF($A53="","",IF($B53="","",IF(OR($I53="Resolved",$I53="Canceled"),IF($O53="","",IFERROR(MAX(0,$O53-$B53),"")),IFERROR(MAX(0,TODAY()-$B53),""))))</f>
        <v/>
      </c>
      <c r="Q53" s="21">
        <f>IF($A53="","",IF(OR($I53="Resolved",$I53="Canceled"),"",IF($B53="","",IFERROR(IF($P53&gt;=VLOOKUP($G53,Assumptions!$A$5:$B$8,2,FALSE),"Review",""),"Check priority"))))</f>
        <v/>
      </c>
    </row>
    <row r="54" ht="21" customHeight="1">
      <c r="A54" s="15" t="n"/>
      <c r="B54" s="32" t="n"/>
      <c r="C54" s="15" t="n"/>
      <c r="D54" s="15" t="n"/>
      <c r="E54" s="15" t="n"/>
      <c r="F54" s="17" t="n"/>
      <c r="G54" s="18" t="n"/>
      <c r="H54" s="15" t="n"/>
      <c r="I54" s="18" t="n"/>
      <c r="J54" s="18" t="n"/>
      <c r="K54" s="19" t="n"/>
      <c r="L54" s="33" t="n"/>
      <c r="M54" s="33" t="n"/>
      <c r="N54" s="17" t="n"/>
      <c r="O54" s="32" t="n"/>
      <c r="P54" s="11">
        <f>IF($A54="","",IF($B54="","",IF(OR($I54="Resolved",$I54="Canceled"),IF($O54="","",IFERROR(MAX(0,$O54-$B54),"")),IFERROR(MAX(0,TODAY()-$B54),""))))</f>
        <v/>
      </c>
      <c r="Q54" s="22">
        <f>IF($A54="","",IF(OR($I54="Resolved",$I54="Canceled"),"",IF($B54="","",IFERROR(IF($P54&gt;=VLOOKUP($G54,Assumptions!$A$5:$B$8,2,FALSE),"Review",""),"Check priority"))))</f>
        <v/>
      </c>
    </row>
    <row r="55" ht="21" customHeight="1">
      <c r="A55" s="15" t="n"/>
      <c r="B55" s="32" t="n"/>
      <c r="C55" s="15" t="n"/>
      <c r="D55" s="15" t="n"/>
      <c r="E55" s="15" t="n"/>
      <c r="F55" s="17" t="n"/>
      <c r="G55" s="18" t="n"/>
      <c r="H55" s="15" t="n"/>
      <c r="I55" s="18" t="n"/>
      <c r="J55" s="18" t="n"/>
      <c r="K55" s="19" t="n"/>
      <c r="L55" s="33" t="n"/>
      <c r="M55" s="33" t="n"/>
      <c r="N55" s="17" t="n"/>
      <c r="O55" s="32" t="n"/>
      <c r="P55" s="7">
        <f>IF($A55="","",IF($B55="","",IF(OR($I55="Resolved",$I55="Canceled"),IF($O55="","",IFERROR(MAX(0,$O55-$B55),"")),IFERROR(MAX(0,TODAY()-$B55),""))))</f>
        <v/>
      </c>
      <c r="Q55" s="21">
        <f>IF($A55="","",IF(OR($I55="Resolved",$I55="Canceled"),"",IF($B55="","",IFERROR(IF($P55&gt;=VLOOKUP($G55,Assumptions!$A$5:$B$8,2,FALSE),"Review",""),"Check priority"))))</f>
        <v/>
      </c>
    </row>
    <row r="56" ht="21" customHeight="1">
      <c r="A56" s="15" t="n"/>
      <c r="B56" s="32" t="n"/>
      <c r="C56" s="15" t="n"/>
      <c r="D56" s="15" t="n"/>
      <c r="E56" s="15" t="n"/>
      <c r="F56" s="17" t="n"/>
      <c r="G56" s="18" t="n"/>
      <c r="H56" s="15" t="n"/>
      <c r="I56" s="18" t="n"/>
      <c r="J56" s="18" t="n"/>
      <c r="K56" s="19" t="n"/>
      <c r="L56" s="33" t="n"/>
      <c r="M56" s="33" t="n"/>
      <c r="N56" s="17" t="n"/>
      <c r="O56" s="32" t="n"/>
      <c r="P56" s="11">
        <f>IF($A56="","",IF($B56="","",IF(OR($I56="Resolved",$I56="Canceled"),IF($O56="","",IFERROR(MAX(0,$O56-$B56),"")),IFERROR(MAX(0,TODAY()-$B56),""))))</f>
        <v/>
      </c>
      <c r="Q56" s="22">
        <f>IF($A56="","",IF(OR($I56="Resolved",$I56="Canceled"),"",IF($B56="","",IFERROR(IF($P56&gt;=VLOOKUP($G56,Assumptions!$A$5:$B$8,2,FALSE),"Review",""),"Check priority"))))</f>
        <v/>
      </c>
    </row>
    <row r="57" ht="21" customHeight="1">
      <c r="A57" s="15" t="n"/>
      <c r="B57" s="32" t="n"/>
      <c r="C57" s="15" t="n"/>
      <c r="D57" s="15" t="n"/>
      <c r="E57" s="15" t="n"/>
      <c r="F57" s="17" t="n"/>
      <c r="G57" s="18" t="n"/>
      <c r="H57" s="15" t="n"/>
      <c r="I57" s="18" t="n"/>
      <c r="J57" s="18" t="n"/>
      <c r="K57" s="19" t="n"/>
      <c r="L57" s="33" t="n"/>
      <c r="M57" s="33" t="n"/>
      <c r="N57" s="17" t="n"/>
      <c r="O57" s="32" t="n"/>
      <c r="P57" s="7">
        <f>IF($A57="","",IF($B57="","",IF(OR($I57="Resolved",$I57="Canceled"),IF($O57="","",IFERROR(MAX(0,$O57-$B57),"")),IFERROR(MAX(0,TODAY()-$B57),""))))</f>
        <v/>
      </c>
      <c r="Q57" s="21">
        <f>IF($A57="","",IF(OR($I57="Resolved",$I57="Canceled"),"",IF($B57="","",IFERROR(IF($P57&gt;=VLOOKUP($G57,Assumptions!$A$5:$B$8,2,FALSE),"Review",""),"Check priority"))))</f>
        <v/>
      </c>
    </row>
    <row r="58" ht="21" customHeight="1">
      <c r="A58" s="15" t="n"/>
      <c r="B58" s="32" t="n"/>
      <c r="C58" s="15" t="n"/>
      <c r="D58" s="15" t="n"/>
      <c r="E58" s="15" t="n"/>
      <c r="F58" s="17" t="n"/>
      <c r="G58" s="18" t="n"/>
      <c r="H58" s="15" t="n"/>
      <c r="I58" s="18" t="n"/>
      <c r="J58" s="18" t="n"/>
      <c r="K58" s="19" t="n"/>
      <c r="L58" s="33" t="n"/>
      <c r="M58" s="33" t="n"/>
      <c r="N58" s="17" t="n"/>
      <c r="O58" s="32" t="n"/>
      <c r="P58" s="11">
        <f>IF($A58="","",IF($B58="","",IF(OR($I58="Resolved",$I58="Canceled"),IF($O58="","",IFERROR(MAX(0,$O58-$B58),"")),IFERROR(MAX(0,TODAY()-$B58),""))))</f>
        <v/>
      </c>
      <c r="Q58" s="22">
        <f>IF($A58="","",IF(OR($I58="Resolved",$I58="Canceled"),"",IF($B58="","",IFERROR(IF($P58&gt;=VLOOKUP($G58,Assumptions!$A$5:$B$8,2,FALSE),"Review",""),"Check priority"))))</f>
        <v/>
      </c>
    </row>
    <row r="59" ht="21" customHeight="1">
      <c r="A59" s="15" t="n"/>
      <c r="B59" s="32" t="n"/>
      <c r="C59" s="15" t="n"/>
      <c r="D59" s="15" t="n"/>
      <c r="E59" s="15" t="n"/>
      <c r="F59" s="17" t="n"/>
      <c r="G59" s="18" t="n"/>
      <c r="H59" s="15" t="n"/>
      <c r="I59" s="18" t="n"/>
      <c r="J59" s="18" t="n"/>
      <c r="K59" s="19" t="n"/>
      <c r="L59" s="33" t="n"/>
      <c r="M59" s="33" t="n"/>
      <c r="N59" s="17" t="n"/>
      <c r="O59" s="32" t="n"/>
      <c r="P59" s="7">
        <f>IF($A59="","",IF($B59="","",IF(OR($I59="Resolved",$I59="Canceled"),IF($O59="","",IFERROR(MAX(0,$O59-$B59),"")),IFERROR(MAX(0,TODAY()-$B59),""))))</f>
        <v/>
      </c>
      <c r="Q59" s="21">
        <f>IF($A59="","",IF(OR($I59="Resolved",$I59="Canceled"),"",IF($B59="","",IFERROR(IF($P59&gt;=VLOOKUP($G59,Assumptions!$A$5:$B$8,2,FALSE),"Review",""),"Check priority"))))</f>
        <v/>
      </c>
    </row>
    <row r="60" ht="21" customHeight="1">
      <c r="A60" s="15" t="n"/>
      <c r="B60" s="32" t="n"/>
      <c r="C60" s="15" t="n"/>
      <c r="D60" s="15" t="n"/>
      <c r="E60" s="15" t="n"/>
      <c r="F60" s="17" t="n"/>
      <c r="G60" s="18" t="n"/>
      <c r="H60" s="15" t="n"/>
      <c r="I60" s="18" t="n"/>
      <c r="J60" s="18" t="n"/>
      <c r="K60" s="19" t="n"/>
      <c r="L60" s="33" t="n"/>
      <c r="M60" s="33" t="n"/>
      <c r="N60" s="17" t="n"/>
      <c r="O60" s="32" t="n"/>
      <c r="P60" s="11">
        <f>IF($A60="","",IF($B60="","",IF(OR($I60="Resolved",$I60="Canceled"),IF($O60="","",IFERROR(MAX(0,$O60-$B60),"")),IFERROR(MAX(0,TODAY()-$B60),""))))</f>
        <v/>
      </c>
      <c r="Q60" s="22">
        <f>IF($A60="","",IF(OR($I60="Resolved",$I60="Canceled"),"",IF($B60="","",IFERROR(IF($P60&gt;=VLOOKUP($G60,Assumptions!$A$5:$B$8,2,FALSE),"Review",""),"Check priority"))))</f>
        <v/>
      </c>
    </row>
    <row r="61" ht="21" customHeight="1">
      <c r="A61" s="15" t="n"/>
      <c r="B61" s="32" t="n"/>
      <c r="C61" s="15" t="n"/>
      <c r="D61" s="15" t="n"/>
      <c r="E61" s="15" t="n"/>
      <c r="F61" s="17" t="n"/>
      <c r="G61" s="18" t="n"/>
      <c r="H61" s="15" t="n"/>
      <c r="I61" s="18" t="n"/>
      <c r="J61" s="18" t="n"/>
      <c r="K61" s="19" t="n"/>
      <c r="L61" s="33" t="n"/>
      <c r="M61" s="33" t="n"/>
      <c r="N61" s="17" t="n"/>
      <c r="O61" s="32" t="n"/>
      <c r="P61" s="7">
        <f>IF($A61="","",IF($B61="","",IF(OR($I61="Resolved",$I61="Canceled"),IF($O61="","",IFERROR(MAX(0,$O61-$B61),"")),IFERROR(MAX(0,TODAY()-$B61),""))))</f>
        <v/>
      </c>
      <c r="Q61" s="21">
        <f>IF($A61="","",IF(OR($I61="Resolved",$I61="Canceled"),"",IF($B61="","",IFERROR(IF($P61&gt;=VLOOKUP($G61,Assumptions!$A$5:$B$8,2,FALSE),"Review",""),"Check priority"))))</f>
        <v/>
      </c>
    </row>
    <row r="62" ht="21" customHeight="1">
      <c r="A62" s="15" t="n"/>
      <c r="B62" s="32" t="n"/>
      <c r="C62" s="15" t="n"/>
      <c r="D62" s="15" t="n"/>
      <c r="E62" s="15" t="n"/>
      <c r="F62" s="17" t="n"/>
      <c r="G62" s="18" t="n"/>
      <c r="H62" s="15" t="n"/>
      <c r="I62" s="18" t="n"/>
      <c r="J62" s="18" t="n"/>
      <c r="K62" s="19" t="n"/>
      <c r="L62" s="33" t="n"/>
      <c r="M62" s="33" t="n"/>
      <c r="N62" s="17" t="n"/>
      <c r="O62" s="32" t="n"/>
      <c r="P62" s="11">
        <f>IF($A62="","",IF($B62="","",IF(OR($I62="Resolved",$I62="Canceled"),IF($O62="","",IFERROR(MAX(0,$O62-$B62),"")),IFERROR(MAX(0,TODAY()-$B62),""))))</f>
        <v/>
      </c>
      <c r="Q62" s="22">
        <f>IF($A62="","",IF(OR($I62="Resolved",$I62="Canceled"),"",IF($B62="","",IFERROR(IF($P62&gt;=VLOOKUP($G62,Assumptions!$A$5:$B$8,2,FALSE),"Review",""),"Check priority"))))</f>
        <v/>
      </c>
    </row>
    <row r="63" ht="21" customHeight="1">
      <c r="A63" s="15" t="n"/>
      <c r="B63" s="32" t="n"/>
      <c r="C63" s="15" t="n"/>
      <c r="D63" s="15" t="n"/>
      <c r="E63" s="15" t="n"/>
      <c r="F63" s="17" t="n"/>
      <c r="G63" s="18" t="n"/>
      <c r="H63" s="15" t="n"/>
      <c r="I63" s="18" t="n"/>
      <c r="J63" s="18" t="n"/>
      <c r="K63" s="19" t="n"/>
      <c r="L63" s="33" t="n"/>
      <c r="M63" s="33" t="n"/>
      <c r="N63" s="17" t="n"/>
      <c r="O63" s="32" t="n"/>
      <c r="P63" s="7">
        <f>IF($A63="","",IF($B63="","",IF(OR($I63="Resolved",$I63="Canceled"),IF($O63="","",IFERROR(MAX(0,$O63-$B63),"")),IFERROR(MAX(0,TODAY()-$B63),""))))</f>
        <v/>
      </c>
      <c r="Q63" s="21">
        <f>IF($A63="","",IF(OR($I63="Resolved",$I63="Canceled"),"",IF($B63="","",IFERROR(IF($P63&gt;=VLOOKUP($G63,Assumptions!$A$5:$B$8,2,FALSE),"Review",""),"Check priority"))))</f>
        <v/>
      </c>
    </row>
    <row r="64" ht="21" customHeight="1">
      <c r="A64" s="15" t="n"/>
      <c r="B64" s="32" t="n"/>
      <c r="C64" s="15" t="n"/>
      <c r="D64" s="15" t="n"/>
      <c r="E64" s="15" t="n"/>
      <c r="F64" s="17" t="n"/>
      <c r="G64" s="18" t="n"/>
      <c r="H64" s="15" t="n"/>
      <c r="I64" s="18" t="n"/>
      <c r="J64" s="18" t="n"/>
      <c r="K64" s="19" t="n"/>
      <c r="L64" s="33" t="n"/>
      <c r="M64" s="33" t="n"/>
      <c r="N64" s="17" t="n"/>
      <c r="O64" s="32" t="n"/>
      <c r="P64" s="11">
        <f>IF($A64="","",IF($B64="","",IF(OR($I64="Resolved",$I64="Canceled"),IF($O64="","",IFERROR(MAX(0,$O64-$B64),"")),IFERROR(MAX(0,TODAY()-$B64),""))))</f>
        <v/>
      </c>
      <c r="Q64" s="22">
        <f>IF($A64="","",IF(OR($I64="Resolved",$I64="Canceled"),"",IF($B64="","",IFERROR(IF($P64&gt;=VLOOKUP($G64,Assumptions!$A$5:$B$8,2,FALSE),"Review",""),"Check priority"))))</f>
        <v/>
      </c>
    </row>
    <row r="65" ht="21" customHeight="1">
      <c r="A65" s="15" t="n"/>
      <c r="B65" s="32" t="n"/>
      <c r="C65" s="15" t="n"/>
      <c r="D65" s="15" t="n"/>
      <c r="E65" s="15" t="n"/>
      <c r="F65" s="17" t="n"/>
      <c r="G65" s="18" t="n"/>
      <c r="H65" s="15" t="n"/>
      <c r="I65" s="18" t="n"/>
      <c r="J65" s="18" t="n"/>
      <c r="K65" s="19" t="n"/>
      <c r="L65" s="33" t="n"/>
      <c r="M65" s="33" t="n"/>
      <c r="N65" s="17" t="n"/>
      <c r="O65" s="32" t="n"/>
      <c r="P65" s="7">
        <f>IF($A65="","",IF($B65="","",IF(OR($I65="Resolved",$I65="Canceled"),IF($O65="","",IFERROR(MAX(0,$O65-$B65),"")),IFERROR(MAX(0,TODAY()-$B65),""))))</f>
        <v/>
      </c>
      <c r="Q65" s="21">
        <f>IF($A65="","",IF(OR($I65="Resolved",$I65="Canceled"),"",IF($B65="","",IFERROR(IF($P65&gt;=VLOOKUP($G65,Assumptions!$A$5:$B$8,2,FALSE),"Review",""),"Check priority"))))</f>
        <v/>
      </c>
    </row>
    <row r="66" ht="21" customHeight="1">
      <c r="A66" s="15" t="n"/>
      <c r="B66" s="32" t="n"/>
      <c r="C66" s="15" t="n"/>
      <c r="D66" s="15" t="n"/>
      <c r="E66" s="15" t="n"/>
      <c r="F66" s="17" t="n"/>
      <c r="G66" s="18" t="n"/>
      <c r="H66" s="15" t="n"/>
      <c r="I66" s="18" t="n"/>
      <c r="J66" s="18" t="n"/>
      <c r="K66" s="19" t="n"/>
      <c r="L66" s="33" t="n"/>
      <c r="M66" s="33" t="n"/>
      <c r="N66" s="17" t="n"/>
      <c r="O66" s="32" t="n"/>
      <c r="P66" s="11">
        <f>IF($A66="","",IF($B66="","",IF(OR($I66="Resolved",$I66="Canceled"),IF($O66="","",IFERROR(MAX(0,$O66-$B66),"")),IFERROR(MAX(0,TODAY()-$B66),""))))</f>
        <v/>
      </c>
      <c r="Q66" s="22">
        <f>IF($A66="","",IF(OR($I66="Resolved",$I66="Canceled"),"",IF($B66="","",IFERROR(IF($P66&gt;=VLOOKUP($G66,Assumptions!$A$5:$B$8,2,FALSE),"Review",""),"Check priority"))))</f>
        <v/>
      </c>
    </row>
    <row r="67" ht="21" customHeight="1">
      <c r="A67" s="15" t="n"/>
      <c r="B67" s="32" t="n"/>
      <c r="C67" s="15" t="n"/>
      <c r="D67" s="15" t="n"/>
      <c r="E67" s="15" t="n"/>
      <c r="F67" s="17" t="n"/>
      <c r="G67" s="18" t="n"/>
      <c r="H67" s="15" t="n"/>
      <c r="I67" s="18" t="n"/>
      <c r="J67" s="18" t="n"/>
      <c r="K67" s="19" t="n"/>
      <c r="L67" s="33" t="n"/>
      <c r="M67" s="33" t="n"/>
      <c r="N67" s="17" t="n"/>
      <c r="O67" s="32" t="n"/>
      <c r="P67" s="7">
        <f>IF($A67="","",IF($B67="","",IF(OR($I67="Resolved",$I67="Canceled"),IF($O67="","",IFERROR(MAX(0,$O67-$B67),"")),IFERROR(MAX(0,TODAY()-$B67),""))))</f>
        <v/>
      </c>
      <c r="Q67" s="21">
        <f>IF($A67="","",IF(OR($I67="Resolved",$I67="Canceled"),"",IF($B67="","",IFERROR(IF($P67&gt;=VLOOKUP($G67,Assumptions!$A$5:$B$8,2,FALSE),"Review",""),"Check priority"))))</f>
        <v/>
      </c>
    </row>
    <row r="68" ht="21" customHeight="1">
      <c r="A68" s="15" t="n"/>
      <c r="B68" s="32" t="n"/>
      <c r="C68" s="15" t="n"/>
      <c r="D68" s="15" t="n"/>
      <c r="E68" s="15" t="n"/>
      <c r="F68" s="17" t="n"/>
      <c r="G68" s="18" t="n"/>
      <c r="H68" s="15" t="n"/>
      <c r="I68" s="18" t="n"/>
      <c r="J68" s="18" t="n"/>
      <c r="K68" s="19" t="n"/>
      <c r="L68" s="33" t="n"/>
      <c r="M68" s="33" t="n"/>
      <c r="N68" s="17" t="n"/>
      <c r="O68" s="32" t="n"/>
      <c r="P68" s="11">
        <f>IF($A68="","",IF($B68="","",IF(OR($I68="Resolved",$I68="Canceled"),IF($O68="","",IFERROR(MAX(0,$O68-$B68),"")),IFERROR(MAX(0,TODAY()-$B68),""))))</f>
        <v/>
      </c>
      <c r="Q68" s="22">
        <f>IF($A68="","",IF(OR($I68="Resolved",$I68="Canceled"),"",IF($B68="","",IFERROR(IF($P68&gt;=VLOOKUP($G68,Assumptions!$A$5:$B$8,2,FALSE),"Review",""),"Check priority"))))</f>
        <v/>
      </c>
    </row>
    <row r="69" ht="21" customHeight="1">
      <c r="A69" s="15" t="n"/>
      <c r="B69" s="32" t="n"/>
      <c r="C69" s="15" t="n"/>
      <c r="D69" s="15" t="n"/>
      <c r="E69" s="15" t="n"/>
      <c r="F69" s="17" t="n"/>
      <c r="G69" s="18" t="n"/>
      <c r="H69" s="15" t="n"/>
      <c r="I69" s="18" t="n"/>
      <c r="J69" s="18" t="n"/>
      <c r="K69" s="19" t="n"/>
      <c r="L69" s="33" t="n"/>
      <c r="M69" s="33" t="n"/>
      <c r="N69" s="17" t="n"/>
      <c r="O69" s="32" t="n"/>
      <c r="P69" s="7">
        <f>IF($A69="","",IF($B69="","",IF(OR($I69="Resolved",$I69="Canceled"),IF($O69="","",IFERROR(MAX(0,$O69-$B69),"")),IFERROR(MAX(0,TODAY()-$B69),""))))</f>
        <v/>
      </c>
      <c r="Q69" s="21">
        <f>IF($A69="","",IF(OR($I69="Resolved",$I69="Canceled"),"",IF($B69="","",IFERROR(IF($P69&gt;=VLOOKUP($G69,Assumptions!$A$5:$B$8,2,FALSE),"Review",""),"Check priority"))))</f>
        <v/>
      </c>
    </row>
    <row r="70" ht="21" customHeight="1">
      <c r="A70" s="15" t="n"/>
      <c r="B70" s="32" t="n"/>
      <c r="C70" s="15" t="n"/>
      <c r="D70" s="15" t="n"/>
      <c r="E70" s="15" t="n"/>
      <c r="F70" s="17" t="n"/>
      <c r="G70" s="18" t="n"/>
      <c r="H70" s="15" t="n"/>
      <c r="I70" s="18" t="n"/>
      <c r="J70" s="18" t="n"/>
      <c r="K70" s="19" t="n"/>
      <c r="L70" s="33" t="n"/>
      <c r="M70" s="33" t="n"/>
      <c r="N70" s="17" t="n"/>
      <c r="O70" s="32" t="n"/>
      <c r="P70" s="11">
        <f>IF($A70="","",IF($B70="","",IF(OR($I70="Resolved",$I70="Canceled"),IF($O70="","",IFERROR(MAX(0,$O70-$B70),"")),IFERROR(MAX(0,TODAY()-$B70),""))))</f>
        <v/>
      </c>
      <c r="Q70" s="22">
        <f>IF($A70="","",IF(OR($I70="Resolved",$I70="Canceled"),"",IF($B70="","",IFERROR(IF($P70&gt;=VLOOKUP($G70,Assumptions!$A$5:$B$8,2,FALSE),"Review",""),"Check priority"))))</f>
        <v/>
      </c>
    </row>
    <row r="71" ht="21" customHeight="1">
      <c r="A71" s="15" t="n"/>
      <c r="B71" s="32" t="n"/>
      <c r="C71" s="15" t="n"/>
      <c r="D71" s="15" t="n"/>
      <c r="E71" s="15" t="n"/>
      <c r="F71" s="17" t="n"/>
      <c r="G71" s="18" t="n"/>
      <c r="H71" s="15" t="n"/>
      <c r="I71" s="18" t="n"/>
      <c r="J71" s="18" t="n"/>
      <c r="K71" s="19" t="n"/>
      <c r="L71" s="33" t="n"/>
      <c r="M71" s="33" t="n"/>
      <c r="N71" s="17" t="n"/>
      <c r="O71" s="32" t="n"/>
      <c r="P71" s="7">
        <f>IF($A71="","",IF($B71="","",IF(OR($I71="Resolved",$I71="Canceled"),IF($O71="","",IFERROR(MAX(0,$O71-$B71),"")),IFERROR(MAX(0,TODAY()-$B71),""))))</f>
        <v/>
      </c>
      <c r="Q71" s="21">
        <f>IF($A71="","",IF(OR($I71="Resolved",$I71="Canceled"),"",IF($B71="","",IFERROR(IF($P71&gt;=VLOOKUP($G71,Assumptions!$A$5:$B$8,2,FALSE),"Review",""),"Check priority"))))</f>
        <v/>
      </c>
    </row>
    <row r="72" ht="21" customHeight="1">
      <c r="A72" s="15" t="n"/>
      <c r="B72" s="32" t="n"/>
      <c r="C72" s="15" t="n"/>
      <c r="D72" s="15" t="n"/>
      <c r="E72" s="15" t="n"/>
      <c r="F72" s="17" t="n"/>
      <c r="G72" s="18" t="n"/>
      <c r="H72" s="15" t="n"/>
      <c r="I72" s="18" t="n"/>
      <c r="J72" s="18" t="n"/>
      <c r="K72" s="19" t="n"/>
      <c r="L72" s="33" t="n"/>
      <c r="M72" s="33" t="n"/>
      <c r="N72" s="17" t="n"/>
      <c r="O72" s="32" t="n"/>
      <c r="P72" s="11">
        <f>IF($A72="","",IF($B72="","",IF(OR($I72="Resolved",$I72="Canceled"),IF($O72="","",IFERROR(MAX(0,$O72-$B72),"")),IFERROR(MAX(0,TODAY()-$B72),""))))</f>
        <v/>
      </c>
      <c r="Q72" s="22">
        <f>IF($A72="","",IF(OR($I72="Resolved",$I72="Canceled"),"",IF($B72="","",IFERROR(IF($P72&gt;=VLOOKUP($G72,Assumptions!$A$5:$B$8,2,FALSE),"Review",""),"Check priority"))))</f>
        <v/>
      </c>
    </row>
    <row r="73" ht="21" customHeight="1">
      <c r="A73" s="15" t="n"/>
      <c r="B73" s="32" t="n"/>
      <c r="C73" s="15" t="n"/>
      <c r="D73" s="15" t="n"/>
      <c r="E73" s="15" t="n"/>
      <c r="F73" s="17" t="n"/>
      <c r="G73" s="18" t="n"/>
      <c r="H73" s="15" t="n"/>
      <c r="I73" s="18" t="n"/>
      <c r="J73" s="18" t="n"/>
      <c r="K73" s="19" t="n"/>
      <c r="L73" s="33" t="n"/>
      <c r="M73" s="33" t="n"/>
      <c r="N73" s="17" t="n"/>
      <c r="O73" s="32" t="n"/>
      <c r="P73" s="7">
        <f>IF($A73="","",IF($B73="","",IF(OR($I73="Resolved",$I73="Canceled"),IF($O73="","",IFERROR(MAX(0,$O73-$B73),"")),IFERROR(MAX(0,TODAY()-$B73),""))))</f>
        <v/>
      </c>
      <c r="Q73" s="21">
        <f>IF($A73="","",IF(OR($I73="Resolved",$I73="Canceled"),"",IF($B73="","",IFERROR(IF($P73&gt;=VLOOKUP($G73,Assumptions!$A$5:$B$8,2,FALSE),"Review",""),"Check priority"))))</f>
        <v/>
      </c>
    </row>
    <row r="74" ht="21" customHeight="1">
      <c r="A74" s="15" t="n"/>
      <c r="B74" s="32" t="n"/>
      <c r="C74" s="15" t="n"/>
      <c r="D74" s="15" t="n"/>
      <c r="E74" s="15" t="n"/>
      <c r="F74" s="17" t="n"/>
      <c r="G74" s="18" t="n"/>
      <c r="H74" s="15" t="n"/>
      <c r="I74" s="18" t="n"/>
      <c r="J74" s="18" t="n"/>
      <c r="K74" s="19" t="n"/>
      <c r="L74" s="33" t="n"/>
      <c r="M74" s="33" t="n"/>
      <c r="N74" s="17" t="n"/>
      <c r="O74" s="32" t="n"/>
      <c r="P74" s="11">
        <f>IF($A74="","",IF($B74="","",IF(OR($I74="Resolved",$I74="Canceled"),IF($O74="","",IFERROR(MAX(0,$O74-$B74),"")),IFERROR(MAX(0,TODAY()-$B74),""))))</f>
        <v/>
      </c>
      <c r="Q74" s="22">
        <f>IF($A74="","",IF(OR($I74="Resolved",$I74="Canceled"),"",IF($B74="","",IFERROR(IF($P74&gt;=VLOOKUP($G74,Assumptions!$A$5:$B$8,2,FALSE),"Review",""),"Check priority"))))</f>
        <v/>
      </c>
    </row>
    <row r="75" ht="21" customHeight="1">
      <c r="A75" s="15" t="n"/>
      <c r="B75" s="32" t="n"/>
      <c r="C75" s="15" t="n"/>
      <c r="D75" s="15" t="n"/>
      <c r="E75" s="15" t="n"/>
      <c r="F75" s="17" t="n"/>
      <c r="G75" s="18" t="n"/>
      <c r="H75" s="15" t="n"/>
      <c r="I75" s="18" t="n"/>
      <c r="J75" s="18" t="n"/>
      <c r="K75" s="19" t="n"/>
      <c r="L75" s="33" t="n"/>
      <c r="M75" s="33" t="n"/>
      <c r="N75" s="17" t="n"/>
      <c r="O75" s="32" t="n"/>
      <c r="P75" s="7">
        <f>IF($A75="","",IF($B75="","",IF(OR($I75="Resolved",$I75="Canceled"),IF($O75="","",IFERROR(MAX(0,$O75-$B75),"")),IFERROR(MAX(0,TODAY()-$B75),""))))</f>
        <v/>
      </c>
      <c r="Q75" s="21">
        <f>IF($A75="","",IF(OR($I75="Resolved",$I75="Canceled"),"",IF($B75="","",IFERROR(IF($P75&gt;=VLOOKUP($G75,Assumptions!$A$5:$B$8,2,FALSE),"Review",""),"Check priority"))))</f>
        <v/>
      </c>
    </row>
    <row r="76" ht="21" customHeight="1">
      <c r="A76" s="15" t="n"/>
      <c r="B76" s="32" t="n"/>
      <c r="C76" s="15" t="n"/>
      <c r="D76" s="15" t="n"/>
      <c r="E76" s="15" t="n"/>
      <c r="F76" s="17" t="n"/>
      <c r="G76" s="18" t="n"/>
      <c r="H76" s="15" t="n"/>
      <c r="I76" s="18" t="n"/>
      <c r="J76" s="18" t="n"/>
      <c r="K76" s="19" t="n"/>
      <c r="L76" s="33" t="n"/>
      <c r="M76" s="33" t="n"/>
      <c r="N76" s="17" t="n"/>
      <c r="O76" s="32" t="n"/>
      <c r="P76" s="11">
        <f>IF($A76="","",IF($B76="","",IF(OR($I76="Resolved",$I76="Canceled"),IF($O76="","",IFERROR(MAX(0,$O76-$B76),"")),IFERROR(MAX(0,TODAY()-$B76),""))))</f>
        <v/>
      </c>
      <c r="Q76" s="22">
        <f>IF($A76="","",IF(OR($I76="Resolved",$I76="Canceled"),"",IF($B76="","",IFERROR(IF($P76&gt;=VLOOKUP($G76,Assumptions!$A$5:$B$8,2,FALSE),"Review",""),"Check priority"))))</f>
        <v/>
      </c>
    </row>
    <row r="77" ht="21" customHeight="1">
      <c r="A77" s="15" t="n"/>
      <c r="B77" s="32" t="n"/>
      <c r="C77" s="15" t="n"/>
      <c r="D77" s="15" t="n"/>
      <c r="E77" s="15" t="n"/>
      <c r="F77" s="17" t="n"/>
      <c r="G77" s="18" t="n"/>
      <c r="H77" s="15" t="n"/>
      <c r="I77" s="18" t="n"/>
      <c r="J77" s="18" t="n"/>
      <c r="K77" s="19" t="n"/>
      <c r="L77" s="33" t="n"/>
      <c r="M77" s="33" t="n"/>
      <c r="N77" s="17" t="n"/>
      <c r="O77" s="32" t="n"/>
      <c r="P77" s="7">
        <f>IF($A77="","",IF($B77="","",IF(OR($I77="Resolved",$I77="Canceled"),IF($O77="","",IFERROR(MAX(0,$O77-$B77),"")),IFERROR(MAX(0,TODAY()-$B77),""))))</f>
        <v/>
      </c>
      <c r="Q77" s="21">
        <f>IF($A77="","",IF(OR($I77="Resolved",$I77="Canceled"),"",IF($B77="","",IFERROR(IF($P77&gt;=VLOOKUP($G77,Assumptions!$A$5:$B$8,2,FALSE),"Review",""),"Check priority"))))</f>
        <v/>
      </c>
    </row>
    <row r="78" ht="21" customHeight="1">
      <c r="A78" s="15" t="n"/>
      <c r="B78" s="32" t="n"/>
      <c r="C78" s="15" t="n"/>
      <c r="D78" s="15" t="n"/>
      <c r="E78" s="15" t="n"/>
      <c r="F78" s="17" t="n"/>
      <c r="G78" s="18" t="n"/>
      <c r="H78" s="15" t="n"/>
      <c r="I78" s="18" t="n"/>
      <c r="J78" s="18" t="n"/>
      <c r="K78" s="19" t="n"/>
      <c r="L78" s="33" t="n"/>
      <c r="M78" s="33" t="n"/>
      <c r="N78" s="17" t="n"/>
      <c r="O78" s="32" t="n"/>
      <c r="P78" s="11">
        <f>IF($A78="","",IF($B78="","",IF(OR($I78="Resolved",$I78="Canceled"),IF($O78="","",IFERROR(MAX(0,$O78-$B78),"")),IFERROR(MAX(0,TODAY()-$B78),""))))</f>
        <v/>
      </c>
      <c r="Q78" s="22">
        <f>IF($A78="","",IF(OR($I78="Resolved",$I78="Canceled"),"",IF($B78="","",IFERROR(IF($P78&gt;=VLOOKUP($G78,Assumptions!$A$5:$B$8,2,FALSE),"Review",""),"Check priority"))))</f>
        <v/>
      </c>
    </row>
    <row r="79" ht="21" customHeight="1">
      <c r="A79" s="15" t="n"/>
      <c r="B79" s="32" t="n"/>
      <c r="C79" s="15" t="n"/>
      <c r="D79" s="15" t="n"/>
      <c r="E79" s="15" t="n"/>
      <c r="F79" s="17" t="n"/>
      <c r="G79" s="18" t="n"/>
      <c r="H79" s="15" t="n"/>
      <c r="I79" s="18" t="n"/>
      <c r="J79" s="18" t="n"/>
      <c r="K79" s="19" t="n"/>
      <c r="L79" s="33" t="n"/>
      <c r="M79" s="33" t="n"/>
      <c r="N79" s="17" t="n"/>
      <c r="O79" s="32" t="n"/>
      <c r="P79" s="7">
        <f>IF($A79="","",IF($B79="","",IF(OR($I79="Resolved",$I79="Canceled"),IF($O79="","",IFERROR(MAX(0,$O79-$B79),"")),IFERROR(MAX(0,TODAY()-$B79),""))))</f>
        <v/>
      </c>
      <c r="Q79" s="21">
        <f>IF($A79="","",IF(OR($I79="Resolved",$I79="Canceled"),"",IF($B79="","",IFERROR(IF($P79&gt;=VLOOKUP($G79,Assumptions!$A$5:$B$8,2,FALSE),"Review",""),"Check priority"))))</f>
        <v/>
      </c>
    </row>
    <row r="80" ht="21" customHeight="1">
      <c r="A80" s="15" t="n"/>
      <c r="B80" s="32" t="n"/>
      <c r="C80" s="15" t="n"/>
      <c r="D80" s="15" t="n"/>
      <c r="E80" s="15" t="n"/>
      <c r="F80" s="17" t="n"/>
      <c r="G80" s="18" t="n"/>
      <c r="H80" s="15" t="n"/>
      <c r="I80" s="18" t="n"/>
      <c r="J80" s="18" t="n"/>
      <c r="K80" s="19" t="n"/>
      <c r="L80" s="33" t="n"/>
      <c r="M80" s="33" t="n"/>
      <c r="N80" s="17" t="n"/>
      <c r="O80" s="32" t="n"/>
      <c r="P80" s="11">
        <f>IF($A80="","",IF($B80="","",IF(OR($I80="Resolved",$I80="Canceled"),IF($O80="","",IFERROR(MAX(0,$O80-$B80),"")),IFERROR(MAX(0,TODAY()-$B80),""))))</f>
        <v/>
      </c>
      <c r="Q80" s="22">
        <f>IF($A80="","",IF(OR($I80="Resolved",$I80="Canceled"),"",IF($B80="","",IFERROR(IF($P80&gt;=VLOOKUP($G80,Assumptions!$A$5:$B$8,2,FALSE),"Review",""),"Check priority"))))</f>
        <v/>
      </c>
    </row>
    <row r="81" ht="21" customHeight="1">
      <c r="A81" s="15" t="n"/>
      <c r="B81" s="32" t="n"/>
      <c r="C81" s="15" t="n"/>
      <c r="D81" s="15" t="n"/>
      <c r="E81" s="15" t="n"/>
      <c r="F81" s="17" t="n"/>
      <c r="G81" s="18" t="n"/>
      <c r="H81" s="15" t="n"/>
      <c r="I81" s="18" t="n"/>
      <c r="J81" s="18" t="n"/>
      <c r="K81" s="19" t="n"/>
      <c r="L81" s="33" t="n"/>
      <c r="M81" s="33" t="n"/>
      <c r="N81" s="17" t="n"/>
      <c r="O81" s="32" t="n"/>
      <c r="P81" s="7">
        <f>IF($A81="","",IF($B81="","",IF(OR($I81="Resolved",$I81="Canceled"),IF($O81="","",IFERROR(MAX(0,$O81-$B81),"")),IFERROR(MAX(0,TODAY()-$B81),""))))</f>
        <v/>
      </c>
      <c r="Q81" s="21">
        <f>IF($A81="","",IF(OR($I81="Resolved",$I81="Canceled"),"",IF($B81="","",IFERROR(IF($P81&gt;=VLOOKUP($G81,Assumptions!$A$5:$B$8,2,FALSE),"Review",""),"Check priority"))))</f>
        <v/>
      </c>
    </row>
    <row r="82" ht="21" customHeight="1">
      <c r="A82" s="15" t="n"/>
      <c r="B82" s="32" t="n"/>
      <c r="C82" s="15" t="n"/>
      <c r="D82" s="15" t="n"/>
      <c r="E82" s="15" t="n"/>
      <c r="F82" s="17" t="n"/>
      <c r="G82" s="18" t="n"/>
      <c r="H82" s="15" t="n"/>
      <c r="I82" s="18" t="n"/>
      <c r="J82" s="18" t="n"/>
      <c r="K82" s="19" t="n"/>
      <c r="L82" s="33" t="n"/>
      <c r="M82" s="33" t="n"/>
      <c r="N82" s="17" t="n"/>
      <c r="O82" s="32" t="n"/>
      <c r="P82" s="11">
        <f>IF($A82="","",IF($B82="","",IF(OR($I82="Resolved",$I82="Canceled"),IF($O82="","",IFERROR(MAX(0,$O82-$B82),"")),IFERROR(MAX(0,TODAY()-$B82),""))))</f>
        <v/>
      </c>
      <c r="Q82" s="22">
        <f>IF($A82="","",IF(OR($I82="Resolved",$I82="Canceled"),"",IF($B82="","",IFERROR(IF($P82&gt;=VLOOKUP($G82,Assumptions!$A$5:$B$8,2,FALSE),"Review",""),"Check priority"))))</f>
        <v/>
      </c>
    </row>
    <row r="83" ht="21" customHeight="1">
      <c r="A83" s="15" t="n"/>
      <c r="B83" s="32" t="n"/>
      <c r="C83" s="15" t="n"/>
      <c r="D83" s="15" t="n"/>
      <c r="E83" s="15" t="n"/>
      <c r="F83" s="17" t="n"/>
      <c r="G83" s="18" t="n"/>
      <c r="H83" s="15" t="n"/>
      <c r="I83" s="18" t="n"/>
      <c r="J83" s="18" t="n"/>
      <c r="K83" s="19" t="n"/>
      <c r="L83" s="33" t="n"/>
      <c r="M83" s="33" t="n"/>
      <c r="N83" s="17" t="n"/>
      <c r="O83" s="32" t="n"/>
      <c r="P83" s="7">
        <f>IF($A83="","",IF($B83="","",IF(OR($I83="Resolved",$I83="Canceled"),IF($O83="","",IFERROR(MAX(0,$O83-$B83),"")),IFERROR(MAX(0,TODAY()-$B83),""))))</f>
        <v/>
      </c>
      <c r="Q83" s="21">
        <f>IF($A83="","",IF(OR($I83="Resolved",$I83="Canceled"),"",IF($B83="","",IFERROR(IF($P83&gt;=VLOOKUP($G83,Assumptions!$A$5:$B$8,2,FALSE),"Review",""),"Check priority"))))</f>
        <v/>
      </c>
    </row>
    <row r="84" ht="21" customHeight="1">
      <c r="A84" s="15" t="n"/>
      <c r="B84" s="32" t="n"/>
      <c r="C84" s="15" t="n"/>
      <c r="D84" s="15" t="n"/>
      <c r="E84" s="15" t="n"/>
      <c r="F84" s="17" t="n"/>
      <c r="G84" s="18" t="n"/>
      <c r="H84" s="15" t="n"/>
      <c r="I84" s="18" t="n"/>
      <c r="J84" s="18" t="n"/>
      <c r="K84" s="19" t="n"/>
      <c r="L84" s="33" t="n"/>
      <c r="M84" s="33" t="n"/>
      <c r="N84" s="17" t="n"/>
      <c r="O84" s="32" t="n"/>
      <c r="P84" s="11">
        <f>IF($A84="","",IF($B84="","",IF(OR($I84="Resolved",$I84="Canceled"),IF($O84="","",IFERROR(MAX(0,$O84-$B84),"")),IFERROR(MAX(0,TODAY()-$B84),""))))</f>
        <v/>
      </c>
      <c r="Q84" s="22">
        <f>IF($A84="","",IF(OR($I84="Resolved",$I84="Canceled"),"",IF($B84="","",IFERROR(IF($P84&gt;=VLOOKUP($G84,Assumptions!$A$5:$B$8,2,FALSE),"Review",""),"Check priority"))))</f>
        <v/>
      </c>
    </row>
    <row r="85" ht="21" customHeight="1">
      <c r="A85" s="15" t="n"/>
      <c r="B85" s="32" t="n"/>
      <c r="C85" s="15" t="n"/>
      <c r="D85" s="15" t="n"/>
      <c r="E85" s="15" t="n"/>
      <c r="F85" s="17" t="n"/>
      <c r="G85" s="18" t="n"/>
      <c r="H85" s="15" t="n"/>
      <c r="I85" s="18" t="n"/>
      <c r="J85" s="18" t="n"/>
      <c r="K85" s="19" t="n"/>
      <c r="L85" s="33" t="n"/>
      <c r="M85" s="33" t="n"/>
      <c r="N85" s="17" t="n"/>
      <c r="O85" s="32" t="n"/>
      <c r="P85" s="7">
        <f>IF($A85="","",IF($B85="","",IF(OR($I85="Resolved",$I85="Canceled"),IF($O85="","",IFERROR(MAX(0,$O85-$B85),"")),IFERROR(MAX(0,TODAY()-$B85),""))))</f>
        <v/>
      </c>
      <c r="Q85" s="21">
        <f>IF($A85="","",IF(OR($I85="Resolved",$I85="Canceled"),"",IF($B85="","",IFERROR(IF($P85&gt;=VLOOKUP($G85,Assumptions!$A$5:$B$8,2,FALSE),"Review",""),"Check priority"))))</f>
        <v/>
      </c>
    </row>
    <row r="86" ht="21" customHeight="1">
      <c r="A86" s="15" t="n"/>
      <c r="B86" s="32" t="n"/>
      <c r="C86" s="15" t="n"/>
      <c r="D86" s="15" t="n"/>
      <c r="E86" s="15" t="n"/>
      <c r="F86" s="17" t="n"/>
      <c r="G86" s="18" t="n"/>
      <c r="H86" s="15" t="n"/>
      <c r="I86" s="18" t="n"/>
      <c r="J86" s="18" t="n"/>
      <c r="K86" s="19" t="n"/>
      <c r="L86" s="33" t="n"/>
      <c r="M86" s="33" t="n"/>
      <c r="N86" s="17" t="n"/>
      <c r="O86" s="32" t="n"/>
      <c r="P86" s="11">
        <f>IF($A86="","",IF($B86="","",IF(OR($I86="Resolved",$I86="Canceled"),IF($O86="","",IFERROR(MAX(0,$O86-$B86),"")),IFERROR(MAX(0,TODAY()-$B86),""))))</f>
        <v/>
      </c>
      <c r="Q86" s="22">
        <f>IF($A86="","",IF(OR($I86="Resolved",$I86="Canceled"),"",IF($B86="","",IFERROR(IF($P86&gt;=VLOOKUP($G86,Assumptions!$A$5:$B$8,2,FALSE),"Review",""),"Check priority"))))</f>
        <v/>
      </c>
    </row>
    <row r="87" ht="21" customHeight="1">
      <c r="A87" s="15" t="n"/>
      <c r="B87" s="32" t="n"/>
      <c r="C87" s="15" t="n"/>
      <c r="D87" s="15" t="n"/>
      <c r="E87" s="15" t="n"/>
      <c r="F87" s="17" t="n"/>
      <c r="G87" s="18" t="n"/>
      <c r="H87" s="15" t="n"/>
      <c r="I87" s="18" t="n"/>
      <c r="J87" s="18" t="n"/>
      <c r="K87" s="19" t="n"/>
      <c r="L87" s="33" t="n"/>
      <c r="M87" s="33" t="n"/>
      <c r="N87" s="17" t="n"/>
      <c r="O87" s="32" t="n"/>
      <c r="P87" s="7">
        <f>IF($A87="","",IF($B87="","",IF(OR($I87="Resolved",$I87="Canceled"),IF($O87="","",IFERROR(MAX(0,$O87-$B87),"")),IFERROR(MAX(0,TODAY()-$B87),""))))</f>
        <v/>
      </c>
      <c r="Q87" s="21">
        <f>IF($A87="","",IF(OR($I87="Resolved",$I87="Canceled"),"",IF($B87="","",IFERROR(IF($P87&gt;=VLOOKUP($G87,Assumptions!$A$5:$B$8,2,FALSE),"Review",""),"Check priority"))))</f>
        <v/>
      </c>
    </row>
    <row r="88" ht="21" customHeight="1">
      <c r="A88" s="15" t="n"/>
      <c r="B88" s="32" t="n"/>
      <c r="C88" s="15" t="n"/>
      <c r="D88" s="15" t="n"/>
      <c r="E88" s="15" t="n"/>
      <c r="F88" s="17" t="n"/>
      <c r="G88" s="18" t="n"/>
      <c r="H88" s="15" t="n"/>
      <c r="I88" s="18" t="n"/>
      <c r="J88" s="18" t="n"/>
      <c r="K88" s="19" t="n"/>
      <c r="L88" s="33" t="n"/>
      <c r="M88" s="33" t="n"/>
      <c r="N88" s="17" t="n"/>
      <c r="O88" s="32" t="n"/>
      <c r="P88" s="11">
        <f>IF($A88="","",IF($B88="","",IF(OR($I88="Resolved",$I88="Canceled"),IF($O88="","",IFERROR(MAX(0,$O88-$B88),"")),IFERROR(MAX(0,TODAY()-$B88),""))))</f>
        <v/>
      </c>
      <c r="Q88" s="22">
        <f>IF($A88="","",IF(OR($I88="Resolved",$I88="Canceled"),"",IF($B88="","",IFERROR(IF($P88&gt;=VLOOKUP($G88,Assumptions!$A$5:$B$8,2,FALSE),"Review",""),"Check priority"))))</f>
        <v/>
      </c>
    </row>
    <row r="89" ht="21" customHeight="1">
      <c r="A89" s="15" t="n"/>
      <c r="B89" s="32" t="n"/>
      <c r="C89" s="15" t="n"/>
      <c r="D89" s="15" t="n"/>
      <c r="E89" s="15" t="n"/>
      <c r="F89" s="17" t="n"/>
      <c r="G89" s="18" t="n"/>
      <c r="H89" s="15" t="n"/>
      <c r="I89" s="18" t="n"/>
      <c r="J89" s="18" t="n"/>
      <c r="K89" s="19" t="n"/>
      <c r="L89" s="33" t="n"/>
      <c r="M89" s="33" t="n"/>
      <c r="N89" s="17" t="n"/>
      <c r="O89" s="32" t="n"/>
      <c r="P89" s="7">
        <f>IF($A89="","",IF($B89="","",IF(OR($I89="Resolved",$I89="Canceled"),IF($O89="","",IFERROR(MAX(0,$O89-$B89),"")),IFERROR(MAX(0,TODAY()-$B89),""))))</f>
        <v/>
      </c>
      <c r="Q89" s="21">
        <f>IF($A89="","",IF(OR($I89="Resolved",$I89="Canceled"),"",IF($B89="","",IFERROR(IF($P89&gt;=VLOOKUP($G89,Assumptions!$A$5:$B$8,2,FALSE),"Review",""),"Check priority"))))</f>
        <v/>
      </c>
    </row>
    <row r="90" ht="21" customHeight="1">
      <c r="A90" s="15" t="n"/>
      <c r="B90" s="32" t="n"/>
      <c r="C90" s="15" t="n"/>
      <c r="D90" s="15" t="n"/>
      <c r="E90" s="15" t="n"/>
      <c r="F90" s="17" t="n"/>
      <c r="G90" s="18" t="n"/>
      <c r="H90" s="15" t="n"/>
      <c r="I90" s="18" t="n"/>
      <c r="J90" s="18" t="n"/>
      <c r="K90" s="19" t="n"/>
      <c r="L90" s="33" t="n"/>
      <c r="M90" s="33" t="n"/>
      <c r="N90" s="17" t="n"/>
      <c r="O90" s="32" t="n"/>
      <c r="P90" s="11">
        <f>IF($A90="","",IF($B90="","",IF(OR($I90="Resolved",$I90="Canceled"),IF($O90="","",IFERROR(MAX(0,$O90-$B90),"")),IFERROR(MAX(0,TODAY()-$B90),""))))</f>
        <v/>
      </c>
      <c r="Q90" s="22">
        <f>IF($A90="","",IF(OR($I90="Resolved",$I90="Canceled"),"",IF($B90="","",IFERROR(IF($P90&gt;=VLOOKUP($G90,Assumptions!$A$5:$B$8,2,FALSE),"Review",""),"Check priority"))))</f>
        <v/>
      </c>
    </row>
    <row r="91" ht="21" customHeight="1">
      <c r="A91" s="15" t="n"/>
      <c r="B91" s="32" t="n"/>
      <c r="C91" s="15" t="n"/>
      <c r="D91" s="15" t="n"/>
      <c r="E91" s="15" t="n"/>
      <c r="F91" s="17" t="n"/>
      <c r="G91" s="18" t="n"/>
      <c r="H91" s="15" t="n"/>
      <c r="I91" s="18" t="n"/>
      <c r="J91" s="18" t="n"/>
      <c r="K91" s="19" t="n"/>
      <c r="L91" s="33" t="n"/>
      <c r="M91" s="33" t="n"/>
      <c r="N91" s="17" t="n"/>
      <c r="O91" s="32" t="n"/>
      <c r="P91" s="7">
        <f>IF($A91="","",IF($B91="","",IF(OR($I91="Resolved",$I91="Canceled"),IF($O91="","",IFERROR(MAX(0,$O91-$B91),"")),IFERROR(MAX(0,TODAY()-$B91),""))))</f>
        <v/>
      </c>
      <c r="Q91" s="21">
        <f>IF($A91="","",IF(OR($I91="Resolved",$I91="Canceled"),"",IF($B91="","",IFERROR(IF($P91&gt;=VLOOKUP($G91,Assumptions!$A$5:$B$8,2,FALSE),"Review",""),"Check priority"))))</f>
        <v/>
      </c>
    </row>
    <row r="92" ht="21" customHeight="1">
      <c r="A92" s="15" t="n"/>
      <c r="B92" s="32" t="n"/>
      <c r="C92" s="15" t="n"/>
      <c r="D92" s="15" t="n"/>
      <c r="E92" s="15" t="n"/>
      <c r="F92" s="17" t="n"/>
      <c r="G92" s="18" t="n"/>
      <c r="H92" s="15" t="n"/>
      <c r="I92" s="18" t="n"/>
      <c r="J92" s="18" t="n"/>
      <c r="K92" s="19" t="n"/>
      <c r="L92" s="33" t="n"/>
      <c r="M92" s="33" t="n"/>
      <c r="N92" s="17" t="n"/>
      <c r="O92" s="32" t="n"/>
      <c r="P92" s="11">
        <f>IF($A92="","",IF($B92="","",IF(OR($I92="Resolved",$I92="Canceled"),IF($O92="","",IFERROR(MAX(0,$O92-$B92),"")),IFERROR(MAX(0,TODAY()-$B92),""))))</f>
        <v/>
      </c>
      <c r="Q92" s="22">
        <f>IF($A92="","",IF(OR($I92="Resolved",$I92="Canceled"),"",IF($B92="","",IFERROR(IF($P92&gt;=VLOOKUP($G92,Assumptions!$A$5:$B$8,2,FALSE),"Review",""),"Check priority"))))</f>
        <v/>
      </c>
    </row>
    <row r="93" ht="21" customHeight="1">
      <c r="A93" s="15" t="n"/>
      <c r="B93" s="32" t="n"/>
      <c r="C93" s="15" t="n"/>
      <c r="D93" s="15" t="n"/>
      <c r="E93" s="15" t="n"/>
      <c r="F93" s="17" t="n"/>
      <c r="G93" s="18" t="n"/>
      <c r="H93" s="15" t="n"/>
      <c r="I93" s="18" t="n"/>
      <c r="J93" s="18" t="n"/>
      <c r="K93" s="19" t="n"/>
      <c r="L93" s="33" t="n"/>
      <c r="M93" s="33" t="n"/>
      <c r="N93" s="17" t="n"/>
      <c r="O93" s="32" t="n"/>
      <c r="P93" s="7">
        <f>IF($A93="","",IF($B93="","",IF(OR($I93="Resolved",$I93="Canceled"),IF($O93="","",IFERROR(MAX(0,$O93-$B93),"")),IFERROR(MAX(0,TODAY()-$B93),""))))</f>
        <v/>
      </c>
      <c r="Q93" s="21">
        <f>IF($A93="","",IF(OR($I93="Resolved",$I93="Canceled"),"",IF($B93="","",IFERROR(IF($P93&gt;=VLOOKUP($G93,Assumptions!$A$5:$B$8,2,FALSE),"Review",""),"Check priority"))))</f>
        <v/>
      </c>
    </row>
    <row r="94" ht="21" customHeight="1">
      <c r="A94" s="15" t="n"/>
      <c r="B94" s="32" t="n"/>
      <c r="C94" s="15" t="n"/>
      <c r="D94" s="15" t="n"/>
      <c r="E94" s="15" t="n"/>
      <c r="F94" s="17" t="n"/>
      <c r="G94" s="18" t="n"/>
      <c r="H94" s="15" t="n"/>
      <c r="I94" s="18" t="n"/>
      <c r="J94" s="18" t="n"/>
      <c r="K94" s="19" t="n"/>
      <c r="L94" s="33" t="n"/>
      <c r="M94" s="33" t="n"/>
      <c r="N94" s="17" t="n"/>
      <c r="O94" s="32" t="n"/>
      <c r="P94" s="11">
        <f>IF($A94="","",IF($B94="","",IF(OR($I94="Resolved",$I94="Canceled"),IF($O94="","",IFERROR(MAX(0,$O94-$B94),"")),IFERROR(MAX(0,TODAY()-$B94),""))))</f>
        <v/>
      </c>
      <c r="Q94" s="22">
        <f>IF($A94="","",IF(OR($I94="Resolved",$I94="Canceled"),"",IF($B94="","",IFERROR(IF($P94&gt;=VLOOKUP($G94,Assumptions!$A$5:$B$8,2,FALSE),"Review",""),"Check priority"))))</f>
        <v/>
      </c>
    </row>
    <row r="95" ht="21" customHeight="1">
      <c r="A95" s="15" t="n"/>
      <c r="B95" s="32" t="n"/>
      <c r="C95" s="15" t="n"/>
      <c r="D95" s="15" t="n"/>
      <c r="E95" s="15" t="n"/>
      <c r="F95" s="17" t="n"/>
      <c r="G95" s="18" t="n"/>
      <c r="H95" s="15" t="n"/>
      <c r="I95" s="18" t="n"/>
      <c r="J95" s="18" t="n"/>
      <c r="K95" s="19" t="n"/>
      <c r="L95" s="33" t="n"/>
      <c r="M95" s="33" t="n"/>
      <c r="N95" s="17" t="n"/>
      <c r="O95" s="32" t="n"/>
      <c r="P95" s="7">
        <f>IF($A95="","",IF($B95="","",IF(OR($I95="Resolved",$I95="Canceled"),IF($O95="","",IFERROR(MAX(0,$O95-$B95),"")),IFERROR(MAX(0,TODAY()-$B95),""))))</f>
        <v/>
      </c>
      <c r="Q95" s="21">
        <f>IF($A95="","",IF(OR($I95="Resolved",$I95="Canceled"),"",IF($B95="","",IFERROR(IF($P95&gt;=VLOOKUP($G95,Assumptions!$A$5:$B$8,2,FALSE),"Review",""),"Check priority"))))</f>
        <v/>
      </c>
    </row>
    <row r="96" ht="21" customHeight="1">
      <c r="A96" s="15" t="n"/>
      <c r="B96" s="32" t="n"/>
      <c r="C96" s="15" t="n"/>
      <c r="D96" s="15" t="n"/>
      <c r="E96" s="15" t="n"/>
      <c r="F96" s="17" t="n"/>
      <c r="G96" s="18" t="n"/>
      <c r="H96" s="15" t="n"/>
      <c r="I96" s="18" t="n"/>
      <c r="J96" s="18" t="n"/>
      <c r="K96" s="19" t="n"/>
      <c r="L96" s="33" t="n"/>
      <c r="M96" s="33" t="n"/>
      <c r="N96" s="17" t="n"/>
      <c r="O96" s="32" t="n"/>
      <c r="P96" s="11">
        <f>IF($A96="","",IF($B96="","",IF(OR($I96="Resolved",$I96="Canceled"),IF($O96="","",IFERROR(MAX(0,$O96-$B96),"")),IFERROR(MAX(0,TODAY()-$B96),""))))</f>
        <v/>
      </c>
      <c r="Q96" s="22">
        <f>IF($A96="","",IF(OR($I96="Resolved",$I96="Canceled"),"",IF($B96="","",IFERROR(IF($P96&gt;=VLOOKUP($G96,Assumptions!$A$5:$B$8,2,FALSE),"Review",""),"Check priority"))))</f>
        <v/>
      </c>
    </row>
    <row r="97" ht="21" customHeight="1">
      <c r="A97" s="15" t="n"/>
      <c r="B97" s="32" t="n"/>
      <c r="C97" s="15" t="n"/>
      <c r="D97" s="15" t="n"/>
      <c r="E97" s="15" t="n"/>
      <c r="F97" s="17" t="n"/>
      <c r="G97" s="18" t="n"/>
      <c r="H97" s="15" t="n"/>
      <c r="I97" s="18" t="n"/>
      <c r="J97" s="18" t="n"/>
      <c r="K97" s="19" t="n"/>
      <c r="L97" s="33" t="n"/>
      <c r="M97" s="33" t="n"/>
      <c r="N97" s="17" t="n"/>
      <c r="O97" s="32" t="n"/>
      <c r="P97" s="7">
        <f>IF($A97="","",IF($B97="","",IF(OR($I97="Resolved",$I97="Canceled"),IF($O97="","",IFERROR(MAX(0,$O97-$B97),"")),IFERROR(MAX(0,TODAY()-$B97),""))))</f>
        <v/>
      </c>
      <c r="Q97" s="21">
        <f>IF($A97="","",IF(OR($I97="Resolved",$I97="Canceled"),"",IF($B97="","",IFERROR(IF($P97&gt;=VLOOKUP($G97,Assumptions!$A$5:$B$8,2,FALSE),"Review",""),"Check priority"))))</f>
        <v/>
      </c>
    </row>
    <row r="98" ht="21" customHeight="1">
      <c r="A98" s="15" t="n"/>
      <c r="B98" s="32" t="n"/>
      <c r="C98" s="15" t="n"/>
      <c r="D98" s="15" t="n"/>
      <c r="E98" s="15" t="n"/>
      <c r="F98" s="17" t="n"/>
      <c r="G98" s="18" t="n"/>
      <c r="H98" s="15" t="n"/>
      <c r="I98" s="18" t="n"/>
      <c r="J98" s="18" t="n"/>
      <c r="K98" s="19" t="n"/>
      <c r="L98" s="33" t="n"/>
      <c r="M98" s="33" t="n"/>
      <c r="N98" s="17" t="n"/>
      <c r="O98" s="32" t="n"/>
      <c r="P98" s="11">
        <f>IF($A98="","",IF($B98="","",IF(OR($I98="Resolved",$I98="Canceled"),IF($O98="","",IFERROR(MAX(0,$O98-$B98),"")),IFERROR(MAX(0,TODAY()-$B98),""))))</f>
        <v/>
      </c>
      <c r="Q98" s="22">
        <f>IF($A98="","",IF(OR($I98="Resolved",$I98="Canceled"),"",IF($B98="","",IFERROR(IF($P98&gt;=VLOOKUP($G98,Assumptions!$A$5:$B$8,2,FALSE),"Review",""),"Check priority"))))</f>
        <v/>
      </c>
    </row>
    <row r="99" ht="21" customHeight="1">
      <c r="A99" s="15" t="n"/>
      <c r="B99" s="32" t="n"/>
      <c r="C99" s="15" t="n"/>
      <c r="D99" s="15" t="n"/>
      <c r="E99" s="15" t="n"/>
      <c r="F99" s="17" t="n"/>
      <c r="G99" s="18" t="n"/>
      <c r="H99" s="15" t="n"/>
      <c r="I99" s="18" t="n"/>
      <c r="J99" s="18" t="n"/>
      <c r="K99" s="19" t="n"/>
      <c r="L99" s="33" t="n"/>
      <c r="M99" s="33" t="n"/>
      <c r="N99" s="17" t="n"/>
      <c r="O99" s="32" t="n"/>
      <c r="P99" s="7">
        <f>IF($A99="","",IF($B99="","",IF(OR($I99="Resolved",$I99="Canceled"),IF($O99="","",IFERROR(MAX(0,$O99-$B99),"")),IFERROR(MAX(0,TODAY()-$B99),""))))</f>
        <v/>
      </c>
      <c r="Q99" s="21">
        <f>IF($A99="","",IF(OR($I99="Resolved",$I99="Canceled"),"",IF($B99="","",IFERROR(IF($P99&gt;=VLOOKUP($G99,Assumptions!$A$5:$B$8,2,FALSE),"Review",""),"Check priority"))))</f>
        <v/>
      </c>
    </row>
    <row r="100" ht="21" customHeight="1">
      <c r="A100" s="15" t="n"/>
      <c r="B100" s="32" t="n"/>
      <c r="C100" s="15" t="n"/>
      <c r="D100" s="15" t="n"/>
      <c r="E100" s="15" t="n"/>
      <c r="F100" s="17" t="n"/>
      <c r="G100" s="18" t="n"/>
      <c r="H100" s="15" t="n"/>
      <c r="I100" s="18" t="n"/>
      <c r="J100" s="18" t="n"/>
      <c r="K100" s="19" t="n"/>
      <c r="L100" s="33" t="n"/>
      <c r="M100" s="33" t="n"/>
      <c r="N100" s="17" t="n"/>
      <c r="O100" s="32" t="n"/>
      <c r="P100" s="11">
        <f>IF($A100="","",IF($B100="","",IF(OR($I100="Resolved",$I100="Canceled"),IF($O100="","",IFERROR(MAX(0,$O100-$B100),"")),IFERROR(MAX(0,TODAY()-$B100),""))))</f>
        <v/>
      </c>
      <c r="Q100" s="22">
        <f>IF($A100="","",IF(OR($I100="Resolved",$I100="Canceled"),"",IF($B100="","",IFERROR(IF($P100&gt;=VLOOKUP($G100,Assumptions!$A$5:$B$8,2,FALSE),"Review",""),"Check priority"))))</f>
        <v/>
      </c>
    </row>
    <row r="101" ht="21" customHeight="1">
      <c r="A101" s="15" t="n"/>
      <c r="B101" s="32" t="n"/>
      <c r="C101" s="15" t="n"/>
      <c r="D101" s="15" t="n"/>
      <c r="E101" s="15" t="n"/>
      <c r="F101" s="17" t="n"/>
      <c r="G101" s="18" t="n"/>
      <c r="H101" s="15" t="n"/>
      <c r="I101" s="18" t="n"/>
      <c r="J101" s="18" t="n"/>
      <c r="K101" s="19" t="n"/>
      <c r="L101" s="33" t="n"/>
      <c r="M101" s="33" t="n"/>
      <c r="N101" s="17" t="n"/>
      <c r="O101" s="32" t="n"/>
      <c r="P101" s="7">
        <f>IF($A101="","",IF($B101="","",IF(OR($I101="Resolved",$I101="Canceled"),IF($O101="","",IFERROR(MAX(0,$O101-$B101),"")),IFERROR(MAX(0,TODAY()-$B101),""))))</f>
        <v/>
      </c>
      <c r="Q101" s="21">
        <f>IF($A101="","",IF(OR($I101="Resolved",$I101="Canceled"),"",IF($B101="","",IFERROR(IF($P101&gt;=VLOOKUP($G101,Assumptions!$A$5:$B$8,2,FALSE),"Review",""),"Check priority"))))</f>
        <v/>
      </c>
    </row>
    <row r="102" ht="21" customHeight="1">
      <c r="A102" s="15" t="n"/>
      <c r="B102" s="32" t="n"/>
      <c r="C102" s="15" t="n"/>
      <c r="D102" s="15" t="n"/>
      <c r="E102" s="15" t="n"/>
      <c r="F102" s="17" t="n"/>
      <c r="G102" s="18" t="n"/>
      <c r="H102" s="15" t="n"/>
      <c r="I102" s="18" t="n"/>
      <c r="J102" s="18" t="n"/>
      <c r="K102" s="19" t="n"/>
      <c r="L102" s="33" t="n"/>
      <c r="M102" s="33" t="n"/>
      <c r="N102" s="17" t="n"/>
      <c r="O102" s="32" t="n"/>
      <c r="P102" s="11">
        <f>IF($A102="","",IF($B102="","",IF(OR($I102="Resolved",$I102="Canceled"),IF($O102="","",IFERROR(MAX(0,$O102-$B102),"")),IFERROR(MAX(0,TODAY()-$B102),""))))</f>
        <v/>
      </c>
      <c r="Q102" s="22">
        <f>IF($A102="","",IF(OR($I102="Resolved",$I102="Canceled"),"",IF($B102="","",IFERROR(IF($P102&gt;=VLOOKUP($G102,Assumptions!$A$5:$B$8,2,FALSE),"Review",""),"Check priority"))))</f>
        <v/>
      </c>
    </row>
    <row r="103" ht="21" customHeight="1">
      <c r="A103" s="15" t="n"/>
      <c r="B103" s="32" t="n"/>
      <c r="C103" s="15" t="n"/>
      <c r="D103" s="15" t="n"/>
      <c r="E103" s="15" t="n"/>
      <c r="F103" s="17" t="n"/>
      <c r="G103" s="18" t="n"/>
      <c r="H103" s="15" t="n"/>
      <c r="I103" s="18" t="n"/>
      <c r="J103" s="18" t="n"/>
      <c r="K103" s="19" t="n"/>
      <c r="L103" s="33" t="n"/>
      <c r="M103" s="33" t="n"/>
      <c r="N103" s="17" t="n"/>
      <c r="O103" s="32" t="n"/>
      <c r="P103" s="7">
        <f>IF($A103="","",IF($B103="","",IF(OR($I103="Resolved",$I103="Canceled"),IF($O103="","",IFERROR(MAX(0,$O103-$B103),"")),IFERROR(MAX(0,TODAY()-$B103),""))))</f>
        <v/>
      </c>
      <c r="Q103" s="21">
        <f>IF($A103="","",IF(OR($I103="Resolved",$I103="Canceled"),"",IF($B103="","",IFERROR(IF($P103&gt;=VLOOKUP($G103,Assumptions!$A$5:$B$8,2,FALSE),"Review",""),"Check priority"))))</f>
        <v/>
      </c>
    </row>
    <row r="104" ht="21" customHeight="1">
      <c r="A104" s="15" t="n"/>
      <c r="B104" s="32" t="n"/>
      <c r="C104" s="15" t="n"/>
      <c r="D104" s="15" t="n"/>
      <c r="E104" s="15" t="n"/>
      <c r="F104" s="17" t="n"/>
      <c r="G104" s="18" t="n"/>
      <c r="H104" s="15" t="n"/>
      <c r="I104" s="18" t="n"/>
      <c r="J104" s="18" t="n"/>
      <c r="K104" s="19" t="n"/>
      <c r="L104" s="33" t="n"/>
      <c r="M104" s="33" t="n"/>
      <c r="N104" s="17" t="n"/>
      <c r="O104" s="32" t="n"/>
      <c r="P104" s="11">
        <f>IF($A104="","",IF($B104="","",IF(OR($I104="Resolved",$I104="Canceled"),IF($O104="","",IFERROR(MAX(0,$O104-$B104),"")),IFERROR(MAX(0,TODAY()-$B104),""))))</f>
        <v/>
      </c>
      <c r="Q104" s="22">
        <f>IF($A104="","",IF(OR($I104="Resolved",$I104="Canceled"),"",IF($B104="","",IFERROR(IF($P104&gt;=VLOOKUP($G104,Assumptions!$A$5:$B$8,2,FALSE),"Review",""),"Check priority"))))</f>
        <v/>
      </c>
    </row>
  </sheetData>
  <autoFilter ref="A4:Q104"/>
  <mergeCells count="1">
    <mergeCell ref="A1:Q1"/>
  </mergeCells>
  <conditionalFormatting sqref="A5:A104">
    <cfRule type="expression" priority="1" dxfId="0">
      <formula>AND($A5&lt;&gt;"",COUNTIF($A$5:$A$104,$A5)&gt;1)</formula>
    </cfRule>
  </conditionalFormatting>
  <conditionalFormatting sqref="Q5:Q104">
    <cfRule type="expression" priority="2" dxfId="0">
      <formula>$Q5="Review"</formula>
    </cfRule>
    <cfRule type="expression" priority="3" dxfId="2">
      <formula>$Q5="Check priority"</formula>
    </cfRule>
  </conditionalFormatting>
  <conditionalFormatting sqref="I5:I104">
    <cfRule type="expression" priority="4" dxfId="1">
      <formula>$I5="Resolved"</formula>
    </cfRule>
  </conditionalFormatting>
  <conditionalFormatting sqref="N5:O104">
    <cfRule type="expression" priority="5" dxfId="0">
      <formula>AND($A5&lt;&gt;"",$I5="Resolved",OR($N5="",$O5=""))</formula>
    </cfRule>
  </conditionalFormatting>
  <conditionalFormatting sqref="O5:O104">
    <cfRule type="expression" priority="6" dxfId="0">
      <formula>AND($O5&lt;&gt;"",$B5&lt;&gt;"",$O5&lt;$B5)</formula>
    </cfRule>
  </conditionalFormatting>
  <dataValidations count="7">
    <dataValidation sqref="G5:G104" showDropDown="0" showInputMessage="1" showErrorMessage="1" allowBlank="0" errorTitle="Check Priority" error="Choose a priority from the editable Assumptions list." promptTitle="Priority" prompt="Select the service-call priority." type="list">
      <formula1>INDIRECT("Assumptions!$A$5:$A$8")</formula1>
    </dataValidation>
    <dataValidation sqref="H5:H104" showDropDown="0" showInputMessage="1" showErrorMessage="1" allowBlank="0" errorTitle="Check Technician" error="Choose a technician from the editable Assumptions list or leave blank." promptTitle="Assignment" prompt="Select the assigned fictional technician." type="list">
      <formula1>INDIRECT("Assumptions!$H$5:$H$12")</formula1>
    </dataValidation>
    <dataValidation sqref="I5:I104" showDropDown="0" showInputMessage="1" showErrorMessage="1" allowBlank="0" errorTitle="Check Status" error="Choose a status from the editable Assumptions list." promptTitle="Call Status" prompt="Select the current service-call status." type="list">
      <formula1>INDIRECT("Assumptions!$D$5:$D$11")</formula1>
    </dataValidation>
    <dataValidation sqref="J5:J104" showDropDown="0" showInputMessage="1" showErrorMessage="1" allowBlank="0" errorTitle="Check Responsibility" error="Choose a responsibility from the editable Assumptions list." promptTitle="Responsibility" prompt="Select the party responsible for the next action." type="list">
      <formula1>INDIRECT("Assumptions!$F$5:$F$8")</formula1>
    </dataValidation>
    <dataValidation sqref="B5:B104 O5:O104" showDropDown="0" showInputMessage="1" showErrorMessage="1" allowBlank="0" errorTitle="Check Date" error="Enter a date within the editable date limits on Assumptions." promptTitle="Service Date" prompt="Use MM/DD/YYYY and remain within the editable date limits." type="date" operator="between">
      <formula1>INDIRECT("Assumptions!$K$5")</formula1>
      <formula2>INDIRECT("Assumptions!$K$6")</formula2>
    </dataValidation>
    <dataValidation sqref="K5:K104" showDropDown="0" showInputMessage="1" showErrorMessage="1" allowBlank="0" errorTitle="Check Labor Hours" error="Enter zero or more labor hours within the editable limit." promptTitle="Labor Hours" prompt="Enter decimal labor hours, such as 1.50." type="decimal" operator="between">
      <formula1>0</formula1>
      <formula2>INDIRECT("Assumptions!$K$9")</formula2>
    </dataValidation>
    <dataValidation sqref="L5:M104" showDropDown="0" showInputMessage="1" showErrorMessage="1" allowBlank="0" errorTitle="Check Dollar Amount" error="Enter a nonnegative amount within the editable limit." promptTitle="Dollar Amount" prompt="Enter dollars and cents without a currency symbol." type="decimal" operator="between">
      <formula1>0</formula1>
      <formula2>INDIRECT("Assumptions!$K$10")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E87524"/>
    <outlinePr summaryBelow="1" summaryRight="1"/>
    <pageSetUpPr fitToPage="1"/>
  </sheetPr>
  <dimension ref="A1:K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9" customWidth="1" min="2" max="2"/>
    <col width="3" customWidth="1" min="3" max="3"/>
    <col width="22" customWidth="1" min="4" max="4"/>
    <col width="3" customWidth="1" min="5" max="5"/>
    <col width="22" customWidth="1" min="6" max="6"/>
    <col width="3" customWidth="1" min="7" max="7"/>
    <col width="28" customWidth="1" min="8" max="8"/>
    <col width="3" customWidth="1" min="9" max="9"/>
    <col width="31" customWidth="1" min="10" max="10"/>
    <col width="18" customWidth="1" min="11" max="11"/>
  </cols>
  <sheetData>
    <row r="1" ht="30" customHeight="1">
      <c r="A1" s="1" t="inlineStr">
        <is>
          <t>HVAC Service Call Log — Assumptions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9" t="n"/>
    </row>
    <row r="2">
      <c r="A2" s="2" t="inlineStr">
        <is>
          <t>Orange cells are editable. Review ages create a human-check prompt only; they are not response guarantees.</t>
        </is>
      </c>
    </row>
    <row r="3">
      <c r="A3" s="2" t="inlineStr">
        <is>
          <t>Replace fictional technician choices in place and adjust validation limits to fit the contractor's operating practice.</t>
        </is>
      </c>
    </row>
    <row r="4" ht="34" customHeight="1">
      <c r="A4" s="3" t="inlineStr">
        <is>
          <t>Priority</t>
        </is>
      </c>
      <c r="B4" s="3" t="inlineStr">
        <is>
          <t>Review at Age (Days)</t>
        </is>
      </c>
      <c r="D4" s="3" t="inlineStr">
        <is>
          <t>Status</t>
        </is>
      </c>
      <c r="F4" s="3" t="inlineStr">
        <is>
          <t>Responsibility</t>
        </is>
      </c>
      <c r="H4" s="3" t="inlineStr">
        <is>
          <t>Technician</t>
        </is>
      </c>
      <c r="J4" s="3" t="inlineStr">
        <is>
          <t>Validation Item</t>
        </is>
      </c>
      <c r="K4" s="3" t="inlineStr">
        <is>
          <t>Editable Limit</t>
        </is>
      </c>
    </row>
    <row r="5" ht="23" customHeight="1">
      <c r="A5" s="15" t="inlineStr">
        <is>
          <t>Emergency</t>
        </is>
      </c>
      <c r="B5" s="23" t="n">
        <v>1</v>
      </c>
      <c r="D5" s="15" t="inlineStr">
        <is>
          <t>New</t>
        </is>
      </c>
      <c r="F5" s="15" t="inlineStr">
        <is>
          <t>Contractor</t>
        </is>
      </c>
      <c r="H5" s="15" t="inlineStr">
        <is>
          <t>Avery Example (fictional)</t>
        </is>
      </c>
      <c r="J5" s="6" t="inlineStr">
        <is>
          <t>Earliest Service Date</t>
        </is>
      </c>
      <c r="K5" s="34" t="n">
        <v>45292</v>
      </c>
    </row>
    <row r="6" ht="23" customHeight="1">
      <c r="A6" s="15" t="inlineStr">
        <is>
          <t>High</t>
        </is>
      </c>
      <c r="B6" s="23" t="n">
        <v>2</v>
      </c>
      <c r="D6" s="15" t="inlineStr">
        <is>
          <t>Scheduled</t>
        </is>
      </c>
      <c r="F6" s="15" t="inlineStr">
        <is>
          <t>Customer</t>
        </is>
      </c>
      <c r="H6" s="15" t="inlineStr">
        <is>
          <t>Blake Sample (fictional)</t>
        </is>
      </c>
      <c r="J6" s="10" t="inlineStr">
        <is>
          <t>Latest Service Date</t>
        </is>
      </c>
      <c r="K6" s="34" t="n">
        <v>46642</v>
      </c>
    </row>
    <row r="7" ht="23" customHeight="1">
      <c r="A7" s="15" t="inlineStr">
        <is>
          <t>Standard</t>
        </is>
      </c>
      <c r="B7" s="23" t="n">
        <v>5</v>
      </c>
      <c r="D7" s="15" t="inlineStr">
        <is>
          <t>In Progress</t>
        </is>
      </c>
      <c r="F7" s="15" t="inlineStr">
        <is>
          <t>Manufacturer Review</t>
        </is>
      </c>
      <c r="H7" s="15" t="inlineStr">
        <is>
          <t>Casey Fiction (fictional)</t>
        </is>
      </c>
    </row>
    <row r="8" ht="23" customHeight="1">
      <c r="A8" s="15" t="inlineStr">
        <is>
          <t>Low</t>
        </is>
      </c>
      <c r="B8" s="23" t="n">
        <v>10</v>
      </c>
      <c r="D8" s="15" t="inlineStr">
        <is>
          <t>Waiting on Customer</t>
        </is>
      </c>
      <c r="F8" s="15" t="inlineStr">
        <is>
          <t>Undetermined</t>
        </is>
      </c>
      <c r="H8" s="15" t="inlineStr">
        <is>
          <t>Drew Demo (fictional)</t>
        </is>
      </c>
    </row>
    <row r="9" ht="23" customHeight="1">
      <c r="D9" s="15" t="inlineStr">
        <is>
          <t>Waiting on Part</t>
        </is>
      </c>
      <c r="H9" s="15" t="n"/>
      <c r="J9" s="6" t="inlineStr">
        <is>
          <t>Maximum Labor Hours per Call</t>
        </is>
      </c>
      <c r="K9" s="25" t="n">
        <v>100</v>
      </c>
    </row>
    <row r="10" ht="23" customHeight="1">
      <c r="D10" s="15" t="inlineStr">
        <is>
          <t>Resolved</t>
        </is>
      </c>
      <c r="H10" s="15" t="n"/>
      <c r="J10" s="10" t="inlineStr">
        <is>
          <t>Maximum Cost or Price Entry</t>
        </is>
      </c>
      <c r="K10" s="35" t="n">
        <v>100000</v>
      </c>
    </row>
    <row r="11" ht="23" customHeight="1">
      <c r="D11" s="15" t="inlineStr">
        <is>
          <t>Canceled</t>
        </is>
      </c>
      <c r="H11" s="15" t="n"/>
      <c r="J11" s="6" t="inlineStr">
        <is>
          <t>Maximum Review Age in Days</t>
        </is>
      </c>
      <c r="K11" s="27" t="n">
        <v>365</v>
      </c>
    </row>
    <row r="12" ht="23" customHeight="1">
      <c r="H12" s="15" t="n"/>
    </row>
  </sheetData>
  <mergeCells count="1">
    <mergeCell ref="A1:K1"/>
  </mergeCells>
  <dataValidations count="1">
    <dataValidation sqref="B5:B8" showDropDown="0" showInputMessage="1" showErrorMessage="1" allowBlank="0" errorTitle="Check Review Age" error="Enter a whole number within the editable review-age limit." promptTitle="Review Age" prompt="Enter the age in days that should prompt a human review." type="whole" operator="between">
      <formula1>0</formula1>
      <formula2>$K$11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Example HVAC Operations (Fictional)</dc:creator>
  <dc:title xmlns:dc="http://purl.org/dc/elements/1.1/">HVAC Service Call Log</dc:title>
  <dc:subject xmlns:dc="http://purl.org/dc/elements/1.1/">Fictional HVAC service call tracking examples</dc:subject>
  <dcterms:created xmlns:dcterms="http://purl.org/dc/terms/" xmlns:xsi="http://www.w3.org/2001/XMLSchema-instance" xsi:type="dcterms:W3CDTF">2026-09-12T06:38:21Z</dcterms:created>
  <dcterms:modified xmlns:dcterms="http://purl.org/dc/terms/" xmlns:xsi="http://www.w3.org/2001/XMLSchema-instance" xsi:type="dcterms:W3CDTF">2026-09-12T06:38:21+00:00Z</dcterms:modified>
</cp:coreProperties>
</file>