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Lines'!$A$9:$O$129</definedName>
    <definedName name="_xlnm._FilterDatabase" localSheetId="2" hidden="1">'Assumptions'!$A$3:$D$13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%"/>
    <numFmt numFmtId="166" formatCode="mm/dd/yyyy"/>
    <numFmt numFmtId="167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263238"/>
      <sz val="10"/>
    </font>
    <font>
      <name val="Calibri"/>
      <color rgb="00263238"/>
      <sz val="10"/>
    </font>
    <font>
      <name val="Calibri"/>
      <b val="1"/>
      <color rgb="00E87524"/>
      <sz val="10"/>
    </font>
    <font>
      <name val="Calibri"/>
      <b val="1"/>
      <color rgb="00FFFFFF"/>
      <sz val="10"/>
    </font>
    <font>
      <name val="Calibri"/>
      <color rgb="00263238"/>
      <sz val="9"/>
    </font>
  </fonts>
  <fills count="9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E87524"/>
      </patternFill>
    </fill>
    <fill>
      <patternFill patternType="solid">
        <fgColor rgb="00FFF1DE"/>
      </patternFill>
    </fill>
    <fill>
      <patternFill patternType="solid">
        <fgColor rgb="00E8EEF0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top" wrapText="1"/>
    </xf>
    <xf numFmtId="0" fontId="0" fillId="2" borderId="1" pivotButton="0" quotePrefix="0" xfId="0"/>
    <xf numFmtId="0" fontId="4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2" fontId="4" fillId="7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center" vertical="center" wrapText="1"/>
    </xf>
    <xf numFmtId="164" fontId="4" fillId="8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4" fontId="4" fillId="8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26734D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Included Price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'Summary'!$A$16:$A$25</f>
            </numRef>
          </cat>
          <val>
            <numRef>
              <f>'Summary'!$B$16:$B$25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price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14</row>
      <rowOff>0</rowOff>
    </from>
    <ext cx="3240000" cy="21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17" customWidth="1" min="3" max="3"/>
    <col width="25" customWidth="1" min="4" max="4"/>
    <col width="17" customWidth="1" min="5" max="5"/>
    <col width="3" customWidth="1" min="6" max="6"/>
    <col width="27" customWidth="1" min="7" max="7"/>
    <col width="19" customWidth="1" min="8" max="8"/>
  </cols>
  <sheetData>
    <row r="1" ht="30" customHeight="1">
      <c r="A1" s="1" t="inlineStr">
        <is>
          <t>HVAC Rooftop Unit Replacement Estimate</t>
        </is>
      </c>
      <c r="B1" s="36" t="n"/>
      <c r="C1" s="36" t="n"/>
      <c r="D1" s="36" t="n"/>
      <c r="E1" s="36" t="n"/>
      <c r="F1" s="36" t="n"/>
      <c r="G1" s="36" t="n"/>
      <c r="H1" s="37" t="n"/>
    </row>
    <row r="2"/>
    <row r="3">
      <c r="A3" s="2" t="inlineStr">
        <is>
          <t>Estimate Reference</t>
        </is>
      </c>
      <c r="B3" s="2" t="n"/>
      <c r="D3" s="2" t="inlineStr">
        <is>
          <t>Pricing Indicators</t>
        </is>
      </c>
      <c r="E3" s="2" t="n"/>
      <c r="G3" s="2" t="inlineStr">
        <is>
          <t>Assumption Snapshot</t>
        </is>
      </c>
      <c r="H3" s="2" t="n"/>
    </row>
    <row r="4">
      <c r="A4" s="3" t="inlineStr">
        <is>
          <t>Customer</t>
        </is>
      </c>
      <c r="B4" s="4">
        <f>IF('Estimate Lines'!$C$3="","",'Estimate Lines'!$C$3)</f>
        <v/>
      </c>
      <c r="D4" s="3" t="inlineStr">
        <is>
          <t>Included Estimate</t>
        </is>
      </c>
      <c r="E4" s="38">
        <f>IF(COUNTIF('Estimate Lines'!$K$10:$K$129,"Included")=0,"",IFERROR(SUMIF('Estimate Lines'!$K$10:$K$129,"Included",'Estimate Lines'!$N$10:$N$129),""))</f>
        <v/>
      </c>
      <c r="G4" s="3" t="inlineStr">
        <is>
          <t>Default Labor Rate</t>
        </is>
      </c>
      <c r="H4" s="38">
        <f>Assumptions!$B$4</f>
        <v/>
      </c>
    </row>
    <row r="5">
      <c r="A5" s="6" t="inlineStr">
        <is>
          <t>Job</t>
        </is>
      </c>
      <c r="B5" s="7">
        <f>IF('Estimate Lines'!$G$3="","",'Estimate Lines'!$G$3)</f>
        <v/>
      </c>
      <c r="D5" s="6" t="inlineStr">
        <is>
          <t>Optional Estimate</t>
        </is>
      </c>
      <c r="E5" s="39">
        <f>IF(COUNTIF('Estimate Lines'!$K$10:$K$129,"Optional")=0,"",IFERROR(SUMIF('Estimate Lines'!$K$10:$K$129,"Optional",'Estimate Lines'!$N$10:$N$129),""))</f>
        <v/>
      </c>
      <c r="G5" s="6" t="inlineStr">
        <is>
          <t>Default Markup</t>
        </is>
      </c>
      <c r="H5" s="40">
        <f>Assumptions!$B$5</f>
        <v/>
      </c>
    </row>
    <row r="6">
      <c r="A6" s="3" t="inlineStr">
        <is>
          <t>Equipment</t>
        </is>
      </c>
      <c r="B6" s="4">
        <f>IF('Estimate Lines'!$C$5="","",'Estimate Lines'!$C$5)</f>
        <v/>
      </c>
      <c r="D6" s="3" t="inlineStr">
        <is>
          <t>Needs-Review Estimate</t>
        </is>
      </c>
      <c r="E6" s="38">
        <f>IF(COUNTIF('Estimate Lines'!$K$10:$K$129,"Needs Review")=0,"",IFERROR(SUMIF('Estimate Lines'!$K$10:$K$129,"Needs Review",'Estimate Lines'!$N$10:$N$129),""))</f>
        <v/>
      </c>
      <c r="G6" s="3" t="inlineStr">
        <is>
          <t>Line Price Review Level</t>
        </is>
      </c>
      <c r="H6" s="38">
        <f>Assumptions!$B$6</f>
        <v/>
      </c>
    </row>
    <row r="7">
      <c r="A7" s="6" t="inlineStr">
        <is>
          <t>Estimate Date</t>
        </is>
      </c>
      <c r="B7" s="41">
        <f>IF('Estimate Lines'!$G$4="","",'Estimate Lines'!$G$4)</f>
        <v/>
      </c>
      <c r="D7" s="6" t="inlineStr">
        <is>
          <t>Included Direct Cost</t>
        </is>
      </c>
      <c r="E7" s="39">
        <f>IF($E$4="","",IFERROR(SUMIF('Estimate Lines'!$K$10:$K$129,"Included",'Estimate Lines'!$L$10:$L$129)+SUMIF('Estimate Lines'!$K$10:$K$129,"Included",'Estimate Lines'!$M$10:$M$129),""))</f>
        <v/>
      </c>
      <c r="G7" s="6" t="inlineStr">
        <is>
          <t>Maximum Planned Markup</t>
        </is>
      </c>
      <c r="H7" s="40">
        <f>Assumptions!$B$7</f>
        <v/>
      </c>
    </row>
    <row r="8">
      <c r="A8" s="3" t="inlineStr">
        <is>
          <t>Prepared By</t>
        </is>
      </c>
      <c r="B8" s="4">
        <f>IF('Estimate Lines'!$G$5="","",'Estimate Lines'!$G$5)</f>
        <v/>
      </c>
      <c r="D8" s="3" t="inlineStr">
        <is>
          <t>Included Gross Margin</t>
        </is>
      </c>
      <c r="E8" s="38">
        <f>IF(OR($E$4="",$E$7=""),"",IFERROR($E$4-$E$7,""))</f>
        <v/>
      </c>
      <c r="G8" s="3" t="inlineStr">
        <is>
          <t>Maximum Line Quantity</t>
        </is>
      </c>
      <c r="H8" s="11">
        <f>Assumptions!$B$8</f>
        <v/>
      </c>
    </row>
    <row r="9">
      <c r="A9" s="6" t="inlineStr">
        <is>
          <t>Estimate Reference</t>
        </is>
      </c>
      <c r="B9" s="7">
        <f>IF('Estimate Lines'!$C$6="","",'Estimate Lines'!$C$6)</f>
        <v/>
      </c>
      <c r="D9" s="6" t="inlineStr">
        <is>
          <t>Included Margin Percent</t>
        </is>
      </c>
      <c r="E9" s="40">
        <f>IF(OR($E$4="",$E$8=""),"",IFERROR($E$8/$E$4,""))</f>
        <v/>
      </c>
      <c r="G9" s="6" t="inlineStr">
        <is>
          <t>Maximum Labor Hours</t>
        </is>
      </c>
      <c r="H9" s="12">
        <f>Assumptions!$B$9</f>
        <v/>
      </c>
    </row>
    <row r="10">
      <c r="D10" s="3" t="inlineStr">
        <is>
          <t>Labor Hours Entered</t>
        </is>
      </c>
      <c r="E10" s="13">
        <f>IF(COUNT('Estimate Lines'!$G$10:$G$129)=0,"",IFERROR(SUM('Estimate Lines'!$G$10:$G$129),""))</f>
        <v/>
      </c>
    </row>
    <row r="11">
      <c r="D11" s="6" t="inlineStr">
        <is>
          <t>Lines Entered</t>
        </is>
      </c>
      <c r="E11" s="14">
        <f>IF(COUNTA('Estimate Lines'!$C$10:$C$129)=0,"",COUNTA('Estimate Lines'!$C$10:$C$129))</f>
        <v/>
      </c>
      <c r="G11" s="3" t="inlineStr">
        <is>
          <t>Edit Location</t>
        </is>
      </c>
      <c r="H11" s="15" t="inlineStr">
        <is>
          <t>Assumptions sheet</t>
        </is>
      </c>
    </row>
    <row r="12">
      <c r="D12" s="3" t="inlineStr">
        <is>
          <t>Lines Flagged for Check</t>
        </is>
      </c>
      <c r="E12" s="16">
        <f>IF($E$11="","",COUNTIF('Estimate Lines'!$O$10:$O$129,"Check*"))</f>
        <v/>
      </c>
    </row>
    <row r="13"/>
    <row r="14"/>
    <row r="15">
      <c r="A15" s="17" t="inlineStr">
        <is>
          <t>Category</t>
        </is>
      </c>
      <c r="B15" s="17" t="inlineStr">
        <is>
          <t>Included Price</t>
        </is>
      </c>
      <c r="C15" s="17" t="inlineStr">
        <is>
          <t>Optional Price</t>
        </is>
      </c>
    </row>
    <row r="16">
      <c r="A16" s="4" t="inlineStr">
        <is>
          <t>Equipment</t>
        </is>
      </c>
      <c r="B16" s="38">
        <f>IF(COUNTIFS('Estimate Lines'!$B$10:$B$129,$A16,'Estimate Lines'!$K$10:$K$129,"Included")=0,"",IFERROR(SUMIFS('Estimate Lines'!$N$10:$N$129,'Estimate Lines'!$B$10:$B$129,$A16,'Estimate Lines'!$K$10:$K$129,"Included"),""))</f>
        <v/>
      </c>
      <c r="C16" s="38">
        <f>IF(COUNTIFS('Estimate Lines'!$B$10:$B$129,$A16,'Estimate Lines'!$K$10:$K$129,"Optional")=0,"",IFERROR(SUMIFS('Estimate Lines'!$N$10:$N$129,'Estimate Lines'!$B$10:$B$129,$A16,'Estimate Lines'!$K$10:$K$129,"Optional"),""))</f>
        <v/>
      </c>
    </row>
    <row r="17">
      <c r="A17" s="7" t="inlineStr">
        <is>
          <t>Crane</t>
        </is>
      </c>
      <c r="B17" s="39">
        <f>IF(COUNTIFS('Estimate Lines'!$B$10:$B$129,$A17,'Estimate Lines'!$K$10:$K$129,"Included")=0,"",IFERROR(SUMIFS('Estimate Lines'!$N$10:$N$129,'Estimate Lines'!$B$10:$B$129,$A17,'Estimate Lines'!$K$10:$K$129,"Included"),""))</f>
        <v/>
      </c>
      <c r="C17" s="39">
        <f>IF(COUNTIFS('Estimate Lines'!$B$10:$B$129,$A17,'Estimate Lines'!$K$10:$K$129,"Optional")=0,"",IFERROR(SUMIFS('Estimate Lines'!$N$10:$N$129,'Estimate Lines'!$B$10:$B$129,$A17,'Estimate Lines'!$K$10:$K$129,"Optional"),""))</f>
        <v/>
      </c>
    </row>
    <row r="18">
      <c r="A18" s="4" t="inlineStr">
        <is>
          <t>Curb</t>
        </is>
      </c>
      <c r="B18" s="38">
        <f>IF(COUNTIFS('Estimate Lines'!$B$10:$B$129,$A18,'Estimate Lines'!$K$10:$K$129,"Included")=0,"",IFERROR(SUMIFS('Estimate Lines'!$N$10:$N$129,'Estimate Lines'!$B$10:$B$129,$A18,'Estimate Lines'!$K$10:$K$129,"Included"),""))</f>
        <v/>
      </c>
      <c r="C18" s="38">
        <f>IF(COUNTIFS('Estimate Lines'!$B$10:$B$129,$A18,'Estimate Lines'!$K$10:$K$129,"Optional")=0,"",IFERROR(SUMIFS('Estimate Lines'!$N$10:$N$129,'Estimate Lines'!$B$10:$B$129,$A18,'Estimate Lines'!$K$10:$K$129,"Optional"),""))</f>
        <v/>
      </c>
    </row>
    <row r="19">
      <c r="A19" s="7" t="inlineStr">
        <is>
          <t>Controls</t>
        </is>
      </c>
      <c r="B19" s="39">
        <f>IF(COUNTIFS('Estimate Lines'!$B$10:$B$129,$A19,'Estimate Lines'!$K$10:$K$129,"Included")=0,"",IFERROR(SUMIFS('Estimate Lines'!$N$10:$N$129,'Estimate Lines'!$B$10:$B$129,$A19,'Estimate Lines'!$K$10:$K$129,"Included"),""))</f>
        <v/>
      </c>
      <c r="C19" s="39">
        <f>IF(COUNTIFS('Estimate Lines'!$B$10:$B$129,$A19,'Estimate Lines'!$K$10:$K$129,"Optional")=0,"",IFERROR(SUMIFS('Estimate Lines'!$N$10:$N$129,'Estimate Lines'!$B$10:$B$129,$A19,'Estimate Lines'!$K$10:$K$129,"Optional"),""))</f>
        <v/>
      </c>
    </row>
    <row r="20">
      <c r="A20" s="4" t="inlineStr">
        <is>
          <t>Labor</t>
        </is>
      </c>
      <c r="B20" s="38">
        <f>IF(COUNTIFS('Estimate Lines'!$B$10:$B$129,$A20,'Estimate Lines'!$K$10:$K$129,"Included")=0,"",IFERROR(SUMIFS('Estimate Lines'!$N$10:$N$129,'Estimate Lines'!$B$10:$B$129,$A20,'Estimate Lines'!$K$10:$K$129,"Included"),""))</f>
        <v/>
      </c>
      <c r="C20" s="38">
        <f>IF(COUNTIFS('Estimate Lines'!$B$10:$B$129,$A20,'Estimate Lines'!$K$10:$K$129,"Optional")=0,"",IFERROR(SUMIFS('Estimate Lines'!$N$10:$N$129,'Estimate Lines'!$B$10:$B$129,$A20,'Estimate Lines'!$K$10:$K$129,"Optional"),""))</f>
        <v/>
      </c>
    </row>
    <row r="21">
      <c r="A21" s="7" t="inlineStr">
        <is>
          <t>Disposal</t>
        </is>
      </c>
      <c r="B21" s="39">
        <f>IF(COUNTIFS('Estimate Lines'!$B$10:$B$129,$A21,'Estimate Lines'!$K$10:$K$129,"Included")=0,"",IFERROR(SUMIFS('Estimate Lines'!$N$10:$N$129,'Estimate Lines'!$B$10:$B$129,$A21,'Estimate Lines'!$K$10:$K$129,"Included"),""))</f>
        <v/>
      </c>
      <c r="C21" s="39">
        <f>IF(COUNTIFS('Estimate Lines'!$B$10:$B$129,$A21,'Estimate Lines'!$K$10:$K$129,"Optional")=0,"",IFERROR(SUMIFS('Estimate Lines'!$N$10:$N$129,'Estimate Lines'!$B$10:$B$129,$A21,'Estimate Lines'!$K$10:$K$129,"Optional"),""))</f>
        <v/>
      </c>
    </row>
    <row r="22">
      <c r="A22" s="4" t="inlineStr">
        <is>
          <t>Electrical</t>
        </is>
      </c>
      <c r="B22" s="38">
        <f>IF(COUNTIFS('Estimate Lines'!$B$10:$B$129,$A22,'Estimate Lines'!$K$10:$K$129,"Included")=0,"",IFERROR(SUMIFS('Estimate Lines'!$N$10:$N$129,'Estimate Lines'!$B$10:$B$129,$A22,'Estimate Lines'!$K$10:$K$129,"Included"),""))</f>
        <v/>
      </c>
      <c r="C22" s="38">
        <f>IF(COUNTIFS('Estimate Lines'!$B$10:$B$129,$A22,'Estimate Lines'!$K$10:$K$129,"Optional")=0,"",IFERROR(SUMIFS('Estimate Lines'!$N$10:$N$129,'Estimate Lines'!$B$10:$B$129,$A22,'Estimate Lines'!$K$10:$K$129,"Optional"),""))</f>
        <v/>
      </c>
    </row>
    <row r="23">
      <c r="A23" s="7" t="inlineStr">
        <is>
          <t>Roofing</t>
        </is>
      </c>
      <c r="B23" s="39">
        <f>IF(COUNTIFS('Estimate Lines'!$B$10:$B$129,$A23,'Estimate Lines'!$K$10:$K$129,"Included")=0,"",IFERROR(SUMIFS('Estimate Lines'!$N$10:$N$129,'Estimate Lines'!$B$10:$B$129,$A23,'Estimate Lines'!$K$10:$K$129,"Included"),""))</f>
        <v/>
      </c>
      <c r="C23" s="39">
        <f>IF(COUNTIFS('Estimate Lines'!$B$10:$B$129,$A23,'Estimate Lines'!$K$10:$K$129,"Optional")=0,"",IFERROR(SUMIFS('Estimate Lines'!$N$10:$N$129,'Estimate Lines'!$B$10:$B$129,$A23,'Estimate Lines'!$K$10:$K$129,"Optional"),""))</f>
        <v/>
      </c>
    </row>
    <row r="24">
      <c r="A24" s="4" t="inlineStr">
        <is>
          <t>Freight</t>
        </is>
      </c>
      <c r="B24" s="38">
        <f>IF(COUNTIFS('Estimate Lines'!$B$10:$B$129,$A24,'Estimate Lines'!$K$10:$K$129,"Included")=0,"",IFERROR(SUMIFS('Estimate Lines'!$N$10:$N$129,'Estimate Lines'!$B$10:$B$129,$A24,'Estimate Lines'!$K$10:$K$129,"Included"),""))</f>
        <v/>
      </c>
      <c r="C24" s="38">
        <f>IF(COUNTIFS('Estimate Lines'!$B$10:$B$129,$A24,'Estimate Lines'!$K$10:$K$129,"Optional")=0,"",IFERROR(SUMIFS('Estimate Lines'!$N$10:$N$129,'Estimate Lines'!$B$10:$B$129,$A24,'Estimate Lines'!$K$10:$K$129,"Optional"),""))</f>
        <v/>
      </c>
    </row>
    <row r="25">
      <c r="A25" s="7" t="inlineStr">
        <is>
          <t>Other</t>
        </is>
      </c>
      <c r="B25" s="39">
        <f>IF(COUNTIFS('Estimate Lines'!$B$10:$B$129,$A25,'Estimate Lines'!$K$10:$K$129,"Included")=0,"",IFERROR(SUMIFS('Estimate Lines'!$N$10:$N$129,'Estimate Lines'!$B$10:$B$129,$A25,'Estimate Lines'!$K$10:$K$129,"Included"),""))</f>
        <v/>
      </c>
      <c r="C25" s="39">
        <f>IF(COUNTIFS('Estimate Lines'!$B$10:$B$129,$A25,'Estimate Lines'!$K$10:$K$129,"Optional")=0,"",IFERROR(SUMIFS('Estimate Lines'!$N$10:$N$129,'Estimate Lines'!$B$10:$B$129,$A25,'Estimate Lines'!$K$10:$K$129,"Optional"),""))</f>
        <v/>
      </c>
    </row>
    <row r="26"/>
    <row r="27"/>
    <row r="28" ht="48" customHeight="1">
      <c r="A28" s="18" t="inlineStr">
        <is>
          <t>Review Note</t>
        </is>
      </c>
      <c r="B28" s="19" t="inlineStr">
        <is>
          <t>This fictional planning estimate uses editable assumptions and entered line items. Confirm scope, site conditions, crane access, equipment selection, and pricing before use.</t>
        </is>
      </c>
    </row>
  </sheetData>
  <mergeCells count="1">
    <mergeCell ref="A1:H1"/>
  </mergeCells>
  <conditionalFormatting sqref="E12">
    <cfRule type="expression" priority="1" dxfId="0">
      <formula>$E$12&gt;0</formula>
    </cfRule>
  </conditionalFormatting>
  <conditionalFormatting sqref="E9">
    <cfRule type="expression" priority="2" dxfId="0">
      <formula>$E$9&lt;0</formula>
    </cfRule>
  </conditionalFormatting>
  <conditionalFormatting sqref="E4">
    <cfRule type="expression" priority="3" dxfId="1">
      <formula>$E$4&gt;0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O1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46" customWidth="1" min="3" max="3"/>
    <col width="11" customWidth="1" min="4" max="4"/>
    <col width="13" customWidth="1" min="5" max="5"/>
    <col width="15" customWidth="1" min="6" max="6"/>
    <col width="13" customWidth="1" min="7" max="7"/>
    <col width="14" customWidth="1" min="8" max="8"/>
    <col width="11" customWidth="1" min="9" max="9"/>
    <col width="16" customWidth="1" min="10" max="10"/>
    <col width="15" customWidth="1" min="11" max="11"/>
    <col width="16" customWidth="1" min="12" max="12"/>
    <col width="15" customWidth="1" min="13" max="13"/>
    <col width="18" customWidth="1" min="14" max="14"/>
    <col width="24" customWidth="1" min="15" max="15"/>
  </cols>
  <sheetData>
    <row r="1" ht="30" customHeight="1">
      <c r="A1" s="1" t="inlineStr">
        <is>
          <t>Estimate Lines — Fictional Rooftop Unit Replacement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0" t="n"/>
      <c r="O1" s="20" t="n"/>
    </row>
    <row r="2"/>
    <row r="3">
      <c r="A3" s="2" t="inlineStr">
        <is>
          <t>Customer</t>
        </is>
      </c>
      <c r="C3" s="21" t="inlineStr">
        <is>
          <t>Fictional Bluebird Community Market</t>
        </is>
      </c>
      <c r="E3" s="2" t="inlineStr">
        <is>
          <t>Job</t>
        </is>
      </c>
      <c r="G3" s="21" t="inlineStr">
        <is>
          <t>Fictional RTU Replacement</t>
        </is>
      </c>
    </row>
    <row r="4">
      <c r="A4" s="2" t="inlineStr">
        <is>
          <t>Site</t>
        </is>
      </c>
      <c r="C4" s="21" t="inlineStr">
        <is>
          <t>Fictional Example Plaza, Sampletown, Colorado — not a real site</t>
        </is>
      </c>
      <c r="E4" s="2" t="inlineStr">
        <is>
          <t>Estimate Date</t>
        </is>
      </c>
      <c r="G4" s="42" t="n">
        <v>46276</v>
      </c>
    </row>
    <row r="5">
      <c r="A5" s="2" t="inlineStr">
        <is>
          <t>Equipment</t>
        </is>
      </c>
      <c r="C5" s="21" t="inlineStr">
        <is>
          <t>Fictional RTU-A sample asset, 7.5 tons</t>
        </is>
      </c>
      <c r="E5" s="2" t="inlineStr">
        <is>
          <t>Prepared By</t>
        </is>
      </c>
      <c r="G5" s="21" t="inlineStr">
        <is>
          <t>Jordan Example — fictional technician</t>
        </is>
      </c>
    </row>
    <row r="6">
      <c r="A6" s="2" t="inlineStr">
        <is>
          <t>Estimate Reference</t>
        </is>
      </c>
      <c r="C6" s="21" t="inlineStr">
        <is>
          <t>FICTIONAL-RTU-001</t>
        </is>
      </c>
    </row>
    <row r="7" ht="30" customHeight="1">
      <c r="C7" s="23" t="inlineStr">
        <is>
          <t>Orange cells are editable. All examples are fictional planning inputs and require field review.</t>
        </is>
      </c>
    </row>
    <row r="8"/>
    <row r="9" ht="32" customHeight="1">
      <c r="A9" s="17" t="inlineStr">
        <is>
          <t>Line</t>
        </is>
      </c>
      <c r="B9" s="17" t="inlineStr">
        <is>
          <t>Category</t>
        </is>
      </c>
      <c r="C9" s="17" t="inlineStr">
        <is>
          <t>Description</t>
        </is>
      </c>
      <c r="D9" s="17" t="inlineStr">
        <is>
          <t>Quantity</t>
        </is>
      </c>
      <c r="E9" s="17" t="inlineStr">
        <is>
          <t>Unit</t>
        </is>
      </c>
      <c r="F9" s="17" t="inlineStr">
        <is>
          <t>Unit Cost</t>
        </is>
      </c>
      <c r="G9" s="17" t="inlineStr">
        <is>
          <t>Labor Hours</t>
        </is>
      </c>
      <c r="H9" s="17" t="inlineStr">
        <is>
          <t>Labor Rate</t>
        </is>
      </c>
      <c r="I9" s="17" t="inlineStr">
        <is>
          <t>Markup</t>
        </is>
      </c>
      <c r="J9" s="17" t="inlineStr">
        <is>
          <t>Responsibility</t>
        </is>
      </c>
      <c r="K9" s="17" t="inlineStr">
        <is>
          <t>Status</t>
        </is>
      </c>
      <c r="L9" s="17" t="inlineStr">
        <is>
          <t>Material Cost</t>
        </is>
      </c>
      <c r="M9" s="17" t="inlineStr">
        <is>
          <t>Labor Cost</t>
        </is>
      </c>
      <c r="N9" s="17" t="inlineStr">
        <is>
          <t>Estimated Price</t>
        </is>
      </c>
      <c r="O9" s="17" t="inlineStr">
        <is>
          <t>Human Check</t>
        </is>
      </c>
    </row>
    <row r="10" ht="31" customHeight="1">
      <c r="A10" s="24">
        <f>IF($C10="","",ROW()-9)</f>
        <v/>
      </c>
      <c r="B10" s="21" t="inlineStr">
        <is>
          <t>Equipment</t>
        </is>
      </c>
      <c r="C10" s="21" t="inlineStr">
        <is>
          <t>Packaged 7.5-ton rooftop unit allowance — fictional model</t>
        </is>
      </c>
      <c r="D10" s="25" t="n">
        <v>1</v>
      </c>
      <c r="E10" s="21" t="inlineStr">
        <is>
          <t>each</t>
        </is>
      </c>
      <c r="F10" s="43" t="n">
        <v>18500</v>
      </c>
      <c r="G10" s="27" t="n"/>
      <c r="H10" s="43" t="n"/>
      <c r="I10" s="44" t="n"/>
      <c r="J10" s="21" t="inlineStr">
        <is>
          <t>Contractor</t>
        </is>
      </c>
      <c r="K10" s="21" t="inlineStr">
        <is>
          <t>Included</t>
        </is>
      </c>
      <c r="L10" s="38">
        <f>IF($C10="","",IF(OR($D10="",$F10=""),"",IFERROR($D10*$F10,"")))</f>
        <v/>
      </c>
      <c r="M10" s="38">
        <f>IF($C10="","",IF($G10="","",IFERROR($G10*IF($H10="",Assumptions!$B$4,$H10),"")))</f>
        <v/>
      </c>
      <c r="N10" s="38">
        <f>IF(OR($C10="",$K10="",$K10="Excluded",AND($L10="",$M10="")),"",IFERROR((IF($L10="",0,$L10)+IF($M10="",0,$M10))*(1+IF($I10="",Assumptions!$B$5,$I10)),""))</f>
        <v/>
      </c>
      <c r="O10" s="4">
        <f>IF($C10="","",IF($K10="","Check status",IF($J10="","Check responsibility",IF($K10="Excluded","Excluded",IF($K10="Needs Review","Check status review",IF($J10="Verify","Check responsibility",IF(OR(AND($D10="",$F10&lt;&gt;""),AND($D10&lt;&gt;"",$F10=""),AND($G10="",$H10&lt;&gt;""),AND($D10="",$F10="",$G10="")),"Check cost or labor",IF($I10&gt;Assumptions!$B$7,"Check markup",IF($N10&gt;Assumptions!$B$6,"Check line price","Entered")))))))))</f>
        <v/>
      </c>
    </row>
    <row r="11" ht="31" customHeight="1">
      <c r="A11" s="29">
        <f>IF($C11="","",ROW()-9)</f>
        <v/>
      </c>
      <c r="B11" s="21" t="inlineStr">
        <is>
          <t>Crane</t>
        </is>
      </c>
      <c r="C11" s="21" t="inlineStr">
        <is>
          <t>Mobile crane service and lift coordination allowance</t>
        </is>
      </c>
      <c r="D11" s="25" t="n">
        <v>1</v>
      </c>
      <c r="E11" s="21" t="inlineStr">
        <is>
          <t>day</t>
        </is>
      </c>
      <c r="F11" s="43" t="n">
        <v>3600</v>
      </c>
      <c r="G11" s="27" t="n"/>
      <c r="H11" s="43" t="n"/>
      <c r="I11" s="44" t="n">
        <v>0.2</v>
      </c>
      <c r="J11" s="21" t="inlineStr">
        <is>
          <t>Contractor</t>
        </is>
      </c>
      <c r="K11" s="21" t="inlineStr">
        <is>
          <t>Included</t>
        </is>
      </c>
      <c r="L11" s="45">
        <f>IF($C11="","",IF(OR($D11="",$F11=""),"",IFERROR($D11*$F11,"")))</f>
        <v/>
      </c>
      <c r="M11" s="45">
        <f>IF($C11="","",IF($G11="","",IFERROR($G11*IF($H11="",Assumptions!$B$4,$H11),"")))</f>
        <v/>
      </c>
      <c r="N11" s="45">
        <f>IF(OR($C11="",$K11="",$K11="Excluded",AND($L11="",$M11="")),"",IFERROR((IF($L11="",0,$L11)+IF($M11="",0,$M11))*(1+IF($I11="",Assumptions!$B$5,$I11)),""))</f>
        <v/>
      </c>
      <c r="O11" s="31">
        <f>IF($C11="","",IF($K11="","Check status",IF($J11="","Check responsibility",IF($K11="Excluded","Excluded",IF($K11="Needs Review","Check status review",IF($J11="Verify","Check responsibility",IF(OR(AND($D11="",$F11&lt;&gt;""),AND($D11&lt;&gt;"",$F11=""),AND($G11="",$H11&lt;&gt;""),AND($D11="",$F11="",$G11="")),"Check cost or labor",IF($I11&gt;Assumptions!$B$7,"Check markup",IF($N11&gt;Assumptions!$B$6,"Check line price","Entered")))))))))</f>
        <v/>
      </c>
    </row>
    <row r="12" ht="31" customHeight="1">
      <c r="A12" s="24">
        <f>IF($C12="","",ROW()-9)</f>
        <v/>
      </c>
      <c r="B12" s="21" t="inlineStr">
        <is>
          <t>Curb</t>
        </is>
      </c>
      <c r="C12" s="21" t="inlineStr">
        <is>
          <t>Custom curb adapter allowance</t>
        </is>
      </c>
      <c r="D12" s="25" t="n">
        <v>1</v>
      </c>
      <c r="E12" s="21" t="inlineStr">
        <is>
          <t>each</t>
        </is>
      </c>
      <c r="F12" s="43" t="n">
        <v>2700</v>
      </c>
      <c r="G12" s="27" t="n">
        <v>4</v>
      </c>
      <c r="H12" s="43" t="n"/>
      <c r="I12" s="44" t="n"/>
      <c r="J12" s="21" t="inlineStr">
        <is>
          <t>Contractor</t>
        </is>
      </c>
      <c r="K12" s="21" t="inlineStr">
        <is>
          <t>Included</t>
        </is>
      </c>
      <c r="L12" s="38">
        <f>IF($C12="","",IF(OR($D12="",$F12=""),"",IFERROR($D12*$F12,"")))</f>
        <v/>
      </c>
      <c r="M12" s="38">
        <f>IF($C12="","",IF($G12="","",IFERROR($G12*IF($H12="",Assumptions!$B$4,$H12),"")))</f>
        <v/>
      </c>
      <c r="N12" s="38">
        <f>IF(OR($C12="",$K12="",$K12="Excluded",AND($L12="",$M12="")),"",IFERROR((IF($L12="",0,$L12)+IF($M12="",0,$M12))*(1+IF($I12="",Assumptions!$B$5,$I12)),""))</f>
        <v/>
      </c>
      <c r="O12" s="4">
        <f>IF($C12="","",IF($K12="","Check status",IF($J12="","Check responsibility",IF($K12="Excluded","Excluded",IF($K12="Needs Review","Check status review",IF($J12="Verify","Check responsibility",IF(OR(AND($D12="",$F12&lt;&gt;""),AND($D12&lt;&gt;"",$F12=""),AND($G12="",$H12&lt;&gt;""),AND($D12="",$F12="",$G12="")),"Check cost or labor",IF($I12&gt;Assumptions!$B$7,"Check markup",IF($N12&gt;Assumptions!$B$6,"Check line price","Entered")))))))))</f>
        <v/>
      </c>
    </row>
    <row r="13" ht="31" customHeight="1">
      <c r="A13" s="29">
        <f>IF($C13="","",ROW()-9)</f>
        <v/>
      </c>
      <c r="B13" s="21" t="inlineStr">
        <is>
          <t>Controls</t>
        </is>
      </c>
      <c r="C13" s="21" t="inlineStr">
        <is>
          <t>Thermostat and control tie-in allowance</t>
        </is>
      </c>
      <c r="D13" s="25" t="n">
        <v>1</v>
      </c>
      <c r="E13" s="21" t="inlineStr">
        <is>
          <t>lot</t>
        </is>
      </c>
      <c r="F13" s="43" t="n">
        <v>950</v>
      </c>
      <c r="G13" s="27" t="n">
        <v>6</v>
      </c>
      <c r="H13" s="43" t="n">
        <v>120</v>
      </c>
      <c r="I13" s="44" t="n">
        <v>0.2</v>
      </c>
      <c r="J13" s="21" t="inlineStr">
        <is>
          <t>Contractor</t>
        </is>
      </c>
      <c r="K13" s="21" t="inlineStr">
        <is>
          <t>Included</t>
        </is>
      </c>
      <c r="L13" s="45">
        <f>IF($C13="","",IF(OR($D13="",$F13=""),"",IFERROR($D13*$F13,"")))</f>
        <v/>
      </c>
      <c r="M13" s="45">
        <f>IF($C13="","",IF($G13="","",IFERROR($G13*IF($H13="",Assumptions!$B$4,$H13),"")))</f>
        <v/>
      </c>
      <c r="N13" s="45">
        <f>IF(OR($C13="",$K13="",$K13="Excluded",AND($L13="",$M13="")),"",IFERROR((IF($L13="",0,$L13)+IF($M13="",0,$M13))*(1+IF($I13="",Assumptions!$B$5,$I13)),""))</f>
        <v/>
      </c>
      <c r="O13" s="31">
        <f>IF($C13="","",IF($K13="","Check status",IF($J13="","Check responsibility",IF($K13="Excluded","Excluded",IF($K13="Needs Review","Check status review",IF($J13="Verify","Check responsibility",IF(OR(AND($D13="",$F13&lt;&gt;""),AND($D13&lt;&gt;"",$F13=""),AND($G13="",$H13&lt;&gt;""),AND($D13="",$F13="",$G13="")),"Check cost or labor",IF($I13&gt;Assumptions!$B$7,"Check markup",IF($N13&gt;Assumptions!$B$6,"Check line price","Entered")))))))))</f>
        <v/>
      </c>
    </row>
    <row r="14" ht="31" customHeight="1">
      <c r="A14" s="24">
        <f>IF($C14="","",ROW()-9)</f>
        <v/>
      </c>
      <c r="B14" s="21" t="inlineStr">
        <is>
          <t>Labor</t>
        </is>
      </c>
      <c r="C14" s="21" t="inlineStr">
        <is>
          <t>Removal and installation field labor</t>
        </is>
      </c>
      <c r="D14" s="25" t="n">
        <v>1</v>
      </c>
      <c r="E14" s="21" t="inlineStr">
        <is>
          <t>lot</t>
        </is>
      </c>
      <c r="F14" s="43" t="n">
        <v>0</v>
      </c>
      <c r="G14" s="27" t="n">
        <v>36</v>
      </c>
      <c r="H14" s="43" t="n"/>
      <c r="I14" s="44" t="n"/>
      <c r="J14" s="21" t="inlineStr">
        <is>
          <t>Contractor</t>
        </is>
      </c>
      <c r="K14" s="21" t="inlineStr">
        <is>
          <t>Included</t>
        </is>
      </c>
      <c r="L14" s="38">
        <f>IF($C14="","",IF(OR($D14="",$F14=""),"",IFERROR($D14*$F14,"")))</f>
        <v/>
      </c>
      <c r="M14" s="38">
        <f>IF($C14="","",IF($G14="","",IFERROR($G14*IF($H14="",Assumptions!$B$4,$H14),"")))</f>
        <v/>
      </c>
      <c r="N14" s="38">
        <f>IF(OR($C14="",$K14="",$K14="Excluded",AND($L14="",$M14="")),"",IFERROR((IF($L14="",0,$L14)+IF($M14="",0,$M14))*(1+IF($I14="",Assumptions!$B$5,$I14)),""))</f>
        <v/>
      </c>
      <c r="O14" s="4">
        <f>IF($C14="","",IF($K14="","Check status",IF($J14="","Check responsibility",IF($K14="Excluded","Excluded",IF($K14="Needs Review","Check status review",IF($J14="Verify","Check responsibility",IF(OR(AND($D14="",$F14&lt;&gt;""),AND($D14&lt;&gt;"",$F14=""),AND($G14="",$H14&lt;&gt;""),AND($D14="",$F14="",$G14="")),"Check cost or labor",IF($I14&gt;Assumptions!$B$7,"Check markup",IF($N14&gt;Assumptions!$B$6,"Check line price","Entered")))))))))</f>
        <v/>
      </c>
    </row>
    <row r="15" ht="31" customHeight="1">
      <c r="A15" s="29">
        <f>IF($C15="","",ROW()-9)</f>
        <v/>
      </c>
      <c r="B15" s="21" t="inlineStr">
        <is>
          <t>Disposal</t>
        </is>
      </c>
      <c r="C15" s="21" t="inlineStr">
        <is>
          <t>Recovery, hauling, and disposal allowance for removed unit</t>
        </is>
      </c>
      <c r="D15" s="25" t="n">
        <v>1</v>
      </c>
      <c r="E15" s="21" t="inlineStr">
        <is>
          <t>lot</t>
        </is>
      </c>
      <c r="F15" s="43" t="n">
        <v>1200</v>
      </c>
      <c r="G15" s="27" t="n">
        <v>4</v>
      </c>
      <c r="H15" s="43" t="n"/>
      <c r="I15" s="44" t="n">
        <v>0.2</v>
      </c>
      <c r="J15" s="21" t="inlineStr">
        <is>
          <t>Contractor</t>
        </is>
      </c>
      <c r="K15" s="21" t="inlineStr">
        <is>
          <t>Included</t>
        </is>
      </c>
      <c r="L15" s="45">
        <f>IF($C15="","",IF(OR($D15="",$F15=""),"",IFERROR($D15*$F15,"")))</f>
        <v/>
      </c>
      <c r="M15" s="45">
        <f>IF($C15="","",IF($G15="","",IFERROR($G15*IF($H15="",Assumptions!$B$4,$H15),"")))</f>
        <v/>
      </c>
      <c r="N15" s="45">
        <f>IF(OR($C15="",$K15="",$K15="Excluded",AND($L15="",$M15="")),"",IFERROR((IF($L15="",0,$L15)+IF($M15="",0,$M15))*(1+IF($I15="",Assumptions!$B$5,$I15)),""))</f>
        <v/>
      </c>
      <c r="O15" s="31">
        <f>IF($C15="","",IF($K15="","Check status",IF($J15="","Check responsibility",IF($K15="Excluded","Excluded",IF($K15="Needs Review","Check status review",IF($J15="Verify","Check responsibility",IF(OR(AND($D15="",$F15&lt;&gt;""),AND($D15&lt;&gt;"",$F15=""),AND($G15="",$H15&lt;&gt;""),AND($D15="",$F15="",$G15="")),"Check cost or labor",IF($I15&gt;Assumptions!$B$7,"Check markup",IF($N15&gt;Assumptions!$B$6,"Check line price","Entered")))))))))</f>
        <v/>
      </c>
    </row>
    <row r="16" ht="31" customHeight="1">
      <c r="A16" s="24">
        <f>IF($C16="","",ROW()-9)</f>
        <v/>
      </c>
      <c r="B16" s="21" t="inlineStr">
        <is>
          <t>Electrical</t>
        </is>
      </c>
      <c r="C16" s="21" t="inlineStr">
        <is>
          <t>Electrical reconnect allowance; verify existing conditions</t>
        </is>
      </c>
      <c r="D16" s="25" t="n">
        <v>1</v>
      </c>
      <c r="E16" s="21" t="inlineStr">
        <is>
          <t>allowance</t>
        </is>
      </c>
      <c r="F16" s="43" t="n">
        <v>1900</v>
      </c>
      <c r="G16" s="27" t="n">
        <v>8</v>
      </c>
      <c r="H16" s="43" t="n">
        <v>125</v>
      </c>
      <c r="I16" s="44" t="n">
        <v>0.2</v>
      </c>
      <c r="J16" s="21" t="inlineStr">
        <is>
          <t>Verify</t>
        </is>
      </c>
      <c r="K16" s="21" t="inlineStr">
        <is>
          <t>Needs Review</t>
        </is>
      </c>
      <c r="L16" s="38">
        <f>IF($C16="","",IF(OR($D16="",$F16=""),"",IFERROR($D16*$F16,"")))</f>
        <v/>
      </c>
      <c r="M16" s="38">
        <f>IF($C16="","",IF($G16="","",IFERROR($G16*IF($H16="",Assumptions!$B$4,$H16),"")))</f>
        <v/>
      </c>
      <c r="N16" s="38">
        <f>IF(OR($C16="",$K16="",$K16="Excluded",AND($L16="",$M16="")),"",IFERROR((IF($L16="",0,$L16)+IF($M16="",0,$M16))*(1+IF($I16="",Assumptions!$B$5,$I16)),""))</f>
        <v/>
      </c>
      <c r="O16" s="4">
        <f>IF($C16="","",IF($K16="","Check status",IF($J16="","Check responsibility",IF($K16="Excluded","Excluded",IF($K16="Needs Review","Check status review",IF($J16="Verify","Check responsibility",IF(OR(AND($D16="",$F16&lt;&gt;""),AND($D16&lt;&gt;"",$F16=""),AND($G16="",$H16&lt;&gt;""),AND($D16="",$F16="",$G16="")),"Check cost or labor",IF($I16&gt;Assumptions!$B$7,"Check markup",IF($N16&gt;Assumptions!$B$6,"Check line price","Entered")))))))))</f>
        <v/>
      </c>
    </row>
    <row r="17" ht="31" customHeight="1">
      <c r="A17" s="29">
        <f>IF($C17="","",ROW()-9)</f>
        <v/>
      </c>
      <c r="B17" s="21" t="inlineStr">
        <is>
          <t>Roofing</t>
        </is>
      </c>
      <c r="C17" s="21" t="inlineStr">
        <is>
          <t>Roofing and weatherproofing allowance</t>
        </is>
      </c>
      <c r="D17" s="25" t="n">
        <v>1</v>
      </c>
      <c r="E17" s="21" t="inlineStr">
        <is>
          <t>allowance</t>
        </is>
      </c>
      <c r="F17" s="43" t="n">
        <v>1350</v>
      </c>
      <c r="G17" s="27" t="n">
        <v>6</v>
      </c>
      <c r="H17" s="43" t="n"/>
      <c r="I17" s="44" t="n"/>
      <c r="J17" s="21" t="inlineStr">
        <is>
          <t>Allowance</t>
        </is>
      </c>
      <c r="K17" s="21" t="inlineStr">
        <is>
          <t>Included</t>
        </is>
      </c>
      <c r="L17" s="45">
        <f>IF($C17="","",IF(OR($D17="",$F17=""),"",IFERROR($D17*$F17,"")))</f>
        <v/>
      </c>
      <c r="M17" s="45">
        <f>IF($C17="","",IF($G17="","",IFERROR($G17*IF($H17="",Assumptions!$B$4,$H17),"")))</f>
        <v/>
      </c>
      <c r="N17" s="45">
        <f>IF(OR($C17="",$K17="",$K17="Excluded",AND($L17="",$M17="")),"",IFERROR((IF($L17="",0,$L17)+IF($M17="",0,$M17))*(1+IF($I17="",Assumptions!$B$5,$I17)),""))</f>
        <v/>
      </c>
      <c r="O17" s="31">
        <f>IF($C17="","",IF($K17="","Check status",IF($J17="","Check responsibility",IF($K17="Excluded","Excluded",IF($K17="Needs Review","Check status review",IF($J17="Verify","Check responsibility",IF(OR(AND($D17="",$F17&lt;&gt;""),AND($D17&lt;&gt;"",$F17=""),AND($G17="",$H17&lt;&gt;""),AND($D17="",$F17="",$G17="")),"Check cost or labor",IF($I17&gt;Assumptions!$B$7,"Check markup",IF($N17&gt;Assumptions!$B$6,"Check line price","Entered")))))))))</f>
        <v/>
      </c>
    </row>
    <row r="18" ht="31" customHeight="1">
      <c r="A18" s="24">
        <f>IF($C18="","",ROW()-9)</f>
        <v/>
      </c>
      <c r="B18" s="21" t="inlineStr">
        <is>
          <t>Freight</t>
        </is>
      </c>
      <c r="C18" s="21" t="inlineStr">
        <is>
          <t>Freight and jobsite delivery allowance</t>
        </is>
      </c>
      <c r="D18" s="25" t="n">
        <v>1</v>
      </c>
      <c r="E18" s="21" t="inlineStr">
        <is>
          <t>trip</t>
        </is>
      </c>
      <c r="F18" s="43" t="n">
        <v>950</v>
      </c>
      <c r="G18" s="27" t="n"/>
      <c r="H18" s="43" t="n"/>
      <c r="I18" s="44" t="n">
        <v>0.15</v>
      </c>
      <c r="J18" s="21" t="inlineStr">
        <is>
          <t>Contractor</t>
        </is>
      </c>
      <c r="K18" s="21" t="inlineStr">
        <is>
          <t>Included</t>
        </is>
      </c>
      <c r="L18" s="38">
        <f>IF($C18="","",IF(OR($D18="",$F18=""),"",IFERROR($D18*$F18,"")))</f>
        <v/>
      </c>
      <c r="M18" s="38">
        <f>IF($C18="","",IF($G18="","",IFERROR($G18*IF($H18="",Assumptions!$B$4,$H18),"")))</f>
        <v/>
      </c>
      <c r="N18" s="38">
        <f>IF(OR($C18="",$K18="",$K18="Excluded",AND($L18="",$M18="")),"",IFERROR((IF($L18="",0,$L18)+IF($M18="",0,$M18))*(1+IF($I18="",Assumptions!$B$5,$I18)),""))</f>
        <v/>
      </c>
      <c r="O18" s="4">
        <f>IF($C18="","",IF($K18="","Check status",IF($J18="","Check responsibility",IF($K18="Excluded","Excluded",IF($K18="Needs Review","Check status review",IF($J18="Verify","Check responsibility",IF(OR(AND($D18="",$F18&lt;&gt;""),AND($D18&lt;&gt;"",$F18=""),AND($G18="",$H18&lt;&gt;""),AND($D18="",$F18="",$G18="")),"Check cost or labor",IF($I18&gt;Assumptions!$B$7,"Check markup",IF($N18&gt;Assumptions!$B$6,"Check line price","Entered")))))))))</f>
        <v/>
      </c>
    </row>
    <row r="19" ht="31" customHeight="1">
      <c r="A19" s="29">
        <f>IF($C19="","",ROW()-9)</f>
        <v/>
      </c>
      <c r="B19" s="21" t="inlineStr">
        <is>
          <t>Labor</t>
        </is>
      </c>
      <c r="C19" s="21" t="inlineStr">
        <is>
          <t>Functional startup and basic operation check</t>
        </is>
      </c>
      <c r="D19" s="25" t="n">
        <v>1</v>
      </c>
      <c r="E19" s="21" t="inlineStr">
        <is>
          <t>lot</t>
        </is>
      </c>
      <c r="F19" s="43" t="n">
        <v>250</v>
      </c>
      <c r="G19" s="27" t="n">
        <v>5</v>
      </c>
      <c r="H19" s="43" t="n"/>
      <c r="I19" s="44" t="n"/>
      <c r="J19" s="21" t="inlineStr">
        <is>
          <t>Contractor</t>
        </is>
      </c>
      <c r="K19" s="21" t="inlineStr">
        <is>
          <t>Included</t>
        </is>
      </c>
      <c r="L19" s="45">
        <f>IF($C19="","",IF(OR($D19="",$F19=""),"",IFERROR($D19*$F19,"")))</f>
        <v/>
      </c>
      <c r="M19" s="45">
        <f>IF($C19="","",IF($G19="","",IFERROR($G19*IF($H19="",Assumptions!$B$4,$H19),"")))</f>
        <v/>
      </c>
      <c r="N19" s="45">
        <f>IF(OR($C19="",$K19="",$K19="Excluded",AND($L19="",$M19="")),"",IFERROR((IF($L19="",0,$L19)+IF($M19="",0,$M19))*(1+IF($I19="",Assumptions!$B$5,$I19)),""))</f>
        <v/>
      </c>
      <c r="O19" s="31">
        <f>IF($C19="","",IF($K19="","Check status",IF($J19="","Check responsibility",IF($K19="Excluded","Excluded",IF($K19="Needs Review","Check status review",IF($J19="Verify","Check responsibility",IF(OR(AND($D19="",$F19&lt;&gt;""),AND($D19&lt;&gt;"",$F19=""),AND($G19="",$H19&lt;&gt;""),AND($D19="",$F19="",$G19="")),"Check cost or labor",IF($I19&gt;Assumptions!$B$7,"Check markup",IF($N19&gt;Assumptions!$B$6,"Check line price","Entered")))))))))</f>
        <v/>
      </c>
    </row>
    <row r="20" ht="31" customHeight="1">
      <c r="A20" s="24">
        <f>IF($C20="","",ROW()-9)</f>
        <v/>
      </c>
      <c r="B20" s="21" t="inlineStr">
        <is>
          <t>Other</t>
        </is>
      </c>
      <c r="C20" s="21" t="inlineStr">
        <is>
          <t>After-hours scheduling option</t>
        </is>
      </c>
      <c r="D20" s="25" t="n">
        <v>1</v>
      </c>
      <c r="E20" s="21" t="inlineStr">
        <is>
          <t>lot</t>
        </is>
      </c>
      <c r="F20" s="43" t="n">
        <v>1400</v>
      </c>
      <c r="G20" s="27" t="n">
        <v>8</v>
      </c>
      <c r="H20" s="43" t="n">
        <v>135</v>
      </c>
      <c r="I20" s="44" t="n">
        <v>0.35</v>
      </c>
      <c r="J20" s="21" t="inlineStr">
        <is>
          <t>Allowance</t>
        </is>
      </c>
      <c r="K20" s="21" t="inlineStr">
        <is>
          <t>Optional</t>
        </is>
      </c>
      <c r="L20" s="38">
        <f>IF($C20="","",IF(OR($D20="",$F20=""),"",IFERROR($D20*$F20,"")))</f>
        <v/>
      </c>
      <c r="M20" s="38">
        <f>IF($C20="","",IF($G20="","",IFERROR($G20*IF($H20="",Assumptions!$B$4,$H20),"")))</f>
        <v/>
      </c>
      <c r="N20" s="38">
        <f>IF(OR($C20="",$K20="",$K20="Excluded",AND($L20="",$M20="")),"",IFERROR((IF($L20="",0,$L20)+IF($M20="",0,$M20))*(1+IF($I20="",Assumptions!$B$5,$I20)),""))</f>
        <v/>
      </c>
      <c r="O20" s="4">
        <f>IF($C20="","",IF($K20="","Check status",IF($J20="","Check responsibility",IF($K20="Excluded","Excluded",IF($K20="Needs Review","Check status review",IF($J20="Verify","Check responsibility",IF(OR(AND($D20="",$F20&lt;&gt;""),AND($D20&lt;&gt;"",$F20=""),AND($G20="",$H20&lt;&gt;""),AND($D20="",$F20="",$G20="")),"Check cost or labor",IF($I20&gt;Assumptions!$B$7,"Check markup",IF($N20&gt;Assumptions!$B$6,"Check line price","Entered")))))))))</f>
        <v/>
      </c>
    </row>
    <row r="21" ht="31" customHeight="1">
      <c r="A21" s="29">
        <f>IF($C21="","",ROW()-9)</f>
        <v/>
      </c>
      <c r="B21" s="21" t="inlineStr">
        <is>
          <t>Other</t>
        </is>
      </c>
      <c r="C21" s="21" t="inlineStr">
        <is>
          <t>Roof access repair by customer; excluded from contractor price</t>
        </is>
      </c>
      <c r="D21" s="25" t="n">
        <v>1</v>
      </c>
      <c r="E21" s="21" t="inlineStr">
        <is>
          <t>allowance</t>
        </is>
      </c>
      <c r="F21" s="43" t="n">
        <v>0</v>
      </c>
      <c r="G21" s="27" t="n"/>
      <c r="H21" s="43" t="n"/>
      <c r="I21" s="44" t="n">
        <v>0</v>
      </c>
      <c r="J21" s="21" t="inlineStr">
        <is>
          <t>Customer</t>
        </is>
      </c>
      <c r="K21" s="21" t="inlineStr">
        <is>
          <t>Excluded</t>
        </is>
      </c>
      <c r="L21" s="45">
        <f>IF($C21="","",IF(OR($D21="",$F21=""),"",IFERROR($D21*$F21,"")))</f>
        <v/>
      </c>
      <c r="M21" s="45">
        <f>IF($C21="","",IF($G21="","",IFERROR($G21*IF($H21="",Assumptions!$B$4,$H21),"")))</f>
        <v/>
      </c>
      <c r="N21" s="45">
        <f>IF(OR($C21="",$K21="",$K21="Excluded",AND($L21="",$M21="")),"",IFERROR((IF($L21="",0,$L21)+IF($M21="",0,$M21))*(1+IF($I21="",Assumptions!$B$5,$I21)),""))</f>
        <v/>
      </c>
      <c r="O21" s="31">
        <f>IF($C21="","",IF($K21="","Check status",IF($J21="","Check responsibility",IF($K21="Excluded","Excluded",IF($K21="Needs Review","Check status review",IF($J21="Verify","Check responsibility",IF(OR(AND($D21="",$F21&lt;&gt;""),AND($D21&lt;&gt;"",$F21=""),AND($G21="",$H21&lt;&gt;""),AND($D21="",$F21="",$G21="")),"Check cost or labor",IF($I21&gt;Assumptions!$B$7,"Check markup",IF($N21&gt;Assumptions!$B$6,"Check line price","Entered")))))))))</f>
        <v/>
      </c>
    </row>
    <row r="22" ht="22" customHeight="1">
      <c r="A22" s="24">
        <f>IF($C22="","",ROW()-9)</f>
        <v/>
      </c>
      <c r="B22" s="21" t="n"/>
      <c r="C22" s="21" t="n"/>
      <c r="D22" s="25" t="n"/>
      <c r="E22" s="21" t="n"/>
      <c r="F22" s="43" t="n"/>
      <c r="G22" s="27" t="n"/>
      <c r="H22" s="43" t="n"/>
      <c r="I22" s="44" t="n"/>
      <c r="J22" s="21" t="n"/>
      <c r="K22" s="21" t="n"/>
      <c r="L22" s="38">
        <f>IF($C22="","",IF(OR($D22="",$F22=""),"",IFERROR($D22*$F22,"")))</f>
        <v/>
      </c>
      <c r="M22" s="38">
        <f>IF($C22="","",IF($G22="","",IFERROR($G22*IF($H22="",Assumptions!$B$4,$H22),"")))</f>
        <v/>
      </c>
      <c r="N22" s="38">
        <f>IF(OR($C22="",$K22="",$K22="Excluded",AND($L22="",$M22="")),"",IFERROR((IF($L22="",0,$L22)+IF($M22="",0,$M22))*(1+IF($I22="",Assumptions!$B$5,$I22)),""))</f>
        <v/>
      </c>
      <c r="O22" s="4">
        <f>IF($C22="","",IF($K22="","Check status",IF($J22="","Check responsibility",IF($K22="Excluded","Excluded",IF($K22="Needs Review","Check status review",IF($J22="Verify","Check responsibility",IF(OR(AND($D22="",$F22&lt;&gt;""),AND($D22&lt;&gt;"",$F22=""),AND($G22="",$H22&lt;&gt;""),AND($D22="",$F22="",$G22="")),"Check cost or labor",IF($I22&gt;Assumptions!$B$7,"Check markup",IF($N22&gt;Assumptions!$B$6,"Check line price","Entered")))))))))</f>
        <v/>
      </c>
    </row>
    <row r="23" ht="22" customHeight="1">
      <c r="A23" s="29">
        <f>IF($C23="","",ROW()-9)</f>
        <v/>
      </c>
      <c r="B23" s="21" t="n"/>
      <c r="C23" s="21" t="n"/>
      <c r="D23" s="25" t="n"/>
      <c r="E23" s="21" t="n"/>
      <c r="F23" s="43" t="n"/>
      <c r="G23" s="27" t="n"/>
      <c r="H23" s="43" t="n"/>
      <c r="I23" s="44" t="n"/>
      <c r="J23" s="21" t="n"/>
      <c r="K23" s="21" t="n"/>
      <c r="L23" s="45">
        <f>IF($C23="","",IF(OR($D23="",$F23=""),"",IFERROR($D23*$F23,"")))</f>
        <v/>
      </c>
      <c r="M23" s="45">
        <f>IF($C23="","",IF($G23="","",IFERROR($G23*IF($H23="",Assumptions!$B$4,$H23),"")))</f>
        <v/>
      </c>
      <c r="N23" s="45">
        <f>IF(OR($C23="",$K23="",$K23="Excluded",AND($L23="",$M23="")),"",IFERROR((IF($L23="",0,$L23)+IF($M23="",0,$M23))*(1+IF($I23="",Assumptions!$B$5,$I23)),""))</f>
        <v/>
      </c>
      <c r="O23" s="31">
        <f>IF($C23="","",IF($K23="","Check status",IF($J23="","Check responsibility",IF($K23="Excluded","Excluded",IF($K23="Needs Review","Check status review",IF($J23="Verify","Check responsibility",IF(OR(AND($D23="",$F23&lt;&gt;""),AND($D23&lt;&gt;"",$F23=""),AND($G23="",$H23&lt;&gt;""),AND($D23="",$F23="",$G23="")),"Check cost or labor",IF($I23&gt;Assumptions!$B$7,"Check markup",IF($N23&gt;Assumptions!$B$6,"Check line price","Entered")))))))))</f>
        <v/>
      </c>
    </row>
    <row r="24" ht="22" customHeight="1">
      <c r="A24" s="24">
        <f>IF($C24="","",ROW()-9)</f>
        <v/>
      </c>
      <c r="B24" s="21" t="n"/>
      <c r="C24" s="21" t="n"/>
      <c r="D24" s="25" t="n"/>
      <c r="E24" s="21" t="n"/>
      <c r="F24" s="43" t="n"/>
      <c r="G24" s="27" t="n"/>
      <c r="H24" s="43" t="n"/>
      <c r="I24" s="44" t="n"/>
      <c r="J24" s="21" t="n"/>
      <c r="K24" s="21" t="n"/>
      <c r="L24" s="38">
        <f>IF($C24="","",IF(OR($D24="",$F24=""),"",IFERROR($D24*$F24,"")))</f>
        <v/>
      </c>
      <c r="M24" s="38">
        <f>IF($C24="","",IF($G24="","",IFERROR($G24*IF($H24="",Assumptions!$B$4,$H24),"")))</f>
        <v/>
      </c>
      <c r="N24" s="38">
        <f>IF(OR($C24="",$K24="",$K24="Excluded",AND($L24="",$M24="")),"",IFERROR((IF($L24="",0,$L24)+IF($M24="",0,$M24))*(1+IF($I24="",Assumptions!$B$5,$I24)),""))</f>
        <v/>
      </c>
      <c r="O24" s="4">
        <f>IF($C24="","",IF($K24="","Check status",IF($J24="","Check responsibility",IF($K24="Excluded","Excluded",IF($K24="Needs Review","Check status review",IF($J24="Verify","Check responsibility",IF(OR(AND($D24="",$F24&lt;&gt;""),AND($D24&lt;&gt;"",$F24=""),AND($G24="",$H24&lt;&gt;""),AND($D24="",$F24="",$G24="")),"Check cost or labor",IF($I24&gt;Assumptions!$B$7,"Check markup",IF($N24&gt;Assumptions!$B$6,"Check line price","Entered")))))))))</f>
        <v/>
      </c>
    </row>
    <row r="25" ht="22" customHeight="1">
      <c r="A25" s="29">
        <f>IF($C25="","",ROW()-9)</f>
        <v/>
      </c>
      <c r="B25" s="21" t="n"/>
      <c r="C25" s="21" t="n"/>
      <c r="D25" s="25" t="n"/>
      <c r="E25" s="21" t="n"/>
      <c r="F25" s="43" t="n"/>
      <c r="G25" s="27" t="n"/>
      <c r="H25" s="43" t="n"/>
      <c r="I25" s="44" t="n"/>
      <c r="J25" s="21" t="n"/>
      <c r="K25" s="21" t="n"/>
      <c r="L25" s="45">
        <f>IF($C25="","",IF(OR($D25="",$F25=""),"",IFERROR($D25*$F25,"")))</f>
        <v/>
      </c>
      <c r="M25" s="45">
        <f>IF($C25="","",IF($G25="","",IFERROR($G25*IF($H25="",Assumptions!$B$4,$H25),"")))</f>
        <v/>
      </c>
      <c r="N25" s="45">
        <f>IF(OR($C25="",$K25="",$K25="Excluded",AND($L25="",$M25="")),"",IFERROR((IF($L25="",0,$L25)+IF($M25="",0,$M25))*(1+IF($I25="",Assumptions!$B$5,$I25)),""))</f>
        <v/>
      </c>
      <c r="O25" s="31">
        <f>IF($C25="","",IF($K25="","Check status",IF($J25="","Check responsibility",IF($K25="Excluded","Excluded",IF($K25="Needs Review","Check status review",IF($J25="Verify","Check responsibility",IF(OR(AND($D25="",$F25&lt;&gt;""),AND($D25&lt;&gt;"",$F25=""),AND($G25="",$H25&lt;&gt;""),AND($D25="",$F25="",$G25="")),"Check cost or labor",IF($I25&gt;Assumptions!$B$7,"Check markup",IF($N25&gt;Assumptions!$B$6,"Check line price","Entered")))))))))</f>
        <v/>
      </c>
    </row>
    <row r="26" ht="22" customHeight="1">
      <c r="A26" s="24">
        <f>IF($C26="","",ROW()-9)</f>
        <v/>
      </c>
      <c r="B26" s="21" t="n"/>
      <c r="C26" s="21" t="n"/>
      <c r="D26" s="25" t="n"/>
      <c r="E26" s="21" t="n"/>
      <c r="F26" s="43" t="n"/>
      <c r="G26" s="27" t="n"/>
      <c r="H26" s="43" t="n"/>
      <c r="I26" s="44" t="n"/>
      <c r="J26" s="21" t="n"/>
      <c r="K26" s="21" t="n"/>
      <c r="L26" s="38">
        <f>IF($C26="","",IF(OR($D26="",$F26=""),"",IFERROR($D26*$F26,"")))</f>
        <v/>
      </c>
      <c r="M26" s="38">
        <f>IF($C26="","",IF($G26="","",IFERROR($G26*IF($H26="",Assumptions!$B$4,$H26),"")))</f>
        <v/>
      </c>
      <c r="N26" s="38">
        <f>IF(OR($C26="",$K26="",$K26="Excluded",AND($L26="",$M26="")),"",IFERROR((IF($L26="",0,$L26)+IF($M26="",0,$M26))*(1+IF($I26="",Assumptions!$B$5,$I26)),""))</f>
        <v/>
      </c>
      <c r="O26" s="4">
        <f>IF($C26="","",IF($K26="","Check status",IF($J26="","Check responsibility",IF($K26="Excluded","Excluded",IF($K26="Needs Review","Check status review",IF($J26="Verify","Check responsibility",IF(OR(AND($D26="",$F26&lt;&gt;""),AND($D26&lt;&gt;"",$F26=""),AND($G26="",$H26&lt;&gt;""),AND($D26="",$F26="",$G26="")),"Check cost or labor",IF($I26&gt;Assumptions!$B$7,"Check markup",IF($N26&gt;Assumptions!$B$6,"Check line price","Entered")))))))))</f>
        <v/>
      </c>
    </row>
    <row r="27" ht="22" customHeight="1">
      <c r="A27" s="29">
        <f>IF($C27="","",ROW()-9)</f>
        <v/>
      </c>
      <c r="B27" s="21" t="n"/>
      <c r="C27" s="21" t="n"/>
      <c r="D27" s="25" t="n"/>
      <c r="E27" s="21" t="n"/>
      <c r="F27" s="43" t="n"/>
      <c r="G27" s="27" t="n"/>
      <c r="H27" s="43" t="n"/>
      <c r="I27" s="44" t="n"/>
      <c r="J27" s="21" t="n"/>
      <c r="K27" s="21" t="n"/>
      <c r="L27" s="45">
        <f>IF($C27="","",IF(OR($D27="",$F27=""),"",IFERROR($D27*$F27,"")))</f>
        <v/>
      </c>
      <c r="M27" s="45">
        <f>IF($C27="","",IF($G27="","",IFERROR($G27*IF($H27="",Assumptions!$B$4,$H27),"")))</f>
        <v/>
      </c>
      <c r="N27" s="45">
        <f>IF(OR($C27="",$K27="",$K27="Excluded",AND($L27="",$M27="")),"",IFERROR((IF($L27="",0,$L27)+IF($M27="",0,$M27))*(1+IF($I27="",Assumptions!$B$5,$I27)),""))</f>
        <v/>
      </c>
      <c r="O27" s="31">
        <f>IF($C27="","",IF($K27="","Check status",IF($J27="","Check responsibility",IF($K27="Excluded","Excluded",IF($K27="Needs Review","Check status review",IF($J27="Verify","Check responsibility",IF(OR(AND($D27="",$F27&lt;&gt;""),AND($D27&lt;&gt;"",$F27=""),AND($G27="",$H27&lt;&gt;""),AND($D27="",$F27="",$G27="")),"Check cost or labor",IF($I27&gt;Assumptions!$B$7,"Check markup",IF($N27&gt;Assumptions!$B$6,"Check line price","Entered")))))))))</f>
        <v/>
      </c>
    </row>
    <row r="28" ht="22" customHeight="1">
      <c r="A28" s="24">
        <f>IF($C28="","",ROW()-9)</f>
        <v/>
      </c>
      <c r="B28" s="21" t="n"/>
      <c r="C28" s="21" t="n"/>
      <c r="D28" s="25" t="n"/>
      <c r="E28" s="21" t="n"/>
      <c r="F28" s="43" t="n"/>
      <c r="G28" s="27" t="n"/>
      <c r="H28" s="43" t="n"/>
      <c r="I28" s="44" t="n"/>
      <c r="J28" s="21" t="n"/>
      <c r="K28" s="21" t="n"/>
      <c r="L28" s="38">
        <f>IF($C28="","",IF(OR($D28="",$F28=""),"",IFERROR($D28*$F28,"")))</f>
        <v/>
      </c>
      <c r="M28" s="38">
        <f>IF($C28="","",IF($G28="","",IFERROR($G28*IF($H28="",Assumptions!$B$4,$H28),"")))</f>
        <v/>
      </c>
      <c r="N28" s="38">
        <f>IF(OR($C28="",$K28="",$K28="Excluded",AND($L28="",$M28="")),"",IFERROR((IF($L28="",0,$L28)+IF($M28="",0,$M28))*(1+IF($I28="",Assumptions!$B$5,$I28)),""))</f>
        <v/>
      </c>
      <c r="O28" s="4">
        <f>IF($C28="","",IF($K28="","Check status",IF($J28="","Check responsibility",IF($K28="Excluded","Excluded",IF($K28="Needs Review","Check status review",IF($J28="Verify","Check responsibility",IF(OR(AND($D28="",$F28&lt;&gt;""),AND($D28&lt;&gt;"",$F28=""),AND($G28="",$H28&lt;&gt;""),AND($D28="",$F28="",$G28="")),"Check cost or labor",IF($I28&gt;Assumptions!$B$7,"Check markup",IF($N28&gt;Assumptions!$B$6,"Check line price","Entered")))))))))</f>
        <v/>
      </c>
    </row>
    <row r="29" ht="22" customHeight="1">
      <c r="A29" s="29">
        <f>IF($C29="","",ROW()-9)</f>
        <v/>
      </c>
      <c r="B29" s="21" t="n"/>
      <c r="C29" s="21" t="n"/>
      <c r="D29" s="25" t="n"/>
      <c r="E29" s="21" t="n"/>
      <c r="F29" s="43" t="n"/>
      <c r="G29" s="27" t="n"/>
      <c r="H29" s="43" t="n"/>
      <c r="I29" s="44" t="n"/>
      <c r="J29" s="21" t="n"/>
      <c r="K29" s="21" t="n"/>
      <c r="L29" s="45">
        <f>IF($C29="","",IF(OR($D29="",$F29=""),"",IFERROR($D29*$F29,"")))</f>
        <v/>
      </c>
      <c r="M29" s="45">
        <f>IF($C29="","",IF($G29="","",IFERROR($G29*IF($H29="",Assumptions!$B$4,$H29),"")))</f>
        <v/>
      </c>
      <c r="N29" s="45">
        <f>IF(OR($C29="",$K29="",$K29="Excluded",AND($L29="",$M29="")),"",IFERROR((IF($L29="",0,$L29)+IF($M29="",0,$M29))*(1+IF($I29="",Assumptions!$B$5,$I29)),""))</f>
        <v/>
      </c>
      <c r="O29" s="31">
        <f>IF($C29="","",IF($K29="","Check status",IF($J29="","Check responsibility",IF($K29="Excluded","Excluded",IF($K29="Needs Review","Check status review",IF($J29="Verify","Check responsibility",IF(OR(AND($D29="",$F29&lt;&gt;""),AND($D29&lt;&gt;"",$F29=""),AND($G29="",$H29&lt;&gt;""),AND($D29="",$F29="",$G29="")),"Check cost or labor",IF($I29&gt;Assumptions!$B$7,"Check markup",IF($N29&gt;Assumptions!$B$6,"Check line price","Entered")))))))))</f>
        <v/>
      </c>
    </row>
    <row r="30" ht="22" customHeight="1">
      <c r="A30" s="24">
        <f>IF($C30="","",ROW()-9)</f>
        <v/>
      </c>
      <c r="B30" s="21" t="n"/>
      <c r="C30" s="21" t="n"/>
      <c r="D30" s="25" t="n"/>
      <c r="E30" s="21" t="n"/>
      <c r="F30" s="43" t="n"/>
      <c r="G30" s="27" t="n"/>
      <c r="H30" s="43" t="n"/>
      <c r="I30" s="44" t="n"/>
      <c r="J30" s="21" t="n"/>
      <c r="K30" s="21" t="n"/>
      <c r="L30" s="38">
        <f>IF($C30="","",IF(OR($D30="",$F30=""),"",IFERROR($D30*$F30,"")))</f>
        <v/>
      </c>
      <c r="M30" s="38">
        <f>IF($C30="","",IF($G30="","",IFERROR($G30*IF($H30="",Assumptions!$B$4,$H30),"")))</f>
        <v/>
      </c>
      <c r="N30" s="38">
        <f>IF(OR($C30="",$K30="",$K30="Excluded",AND($L30="",$M30="")),"",IFERROR((IF($L30="",0,$L30)+IF($M30="",0,$M30))*(1+IF($I30="",Assumptions!$B$5,$I30)),""))</f>
        <v/>
      </c>
      <c r="O30" s="4">
        <f>IF($C30="","",IF($K30="","Check status",IF($J30="","Check responsibility",IF($K30="Excluded","Excluded",IF($K30="Needs Review","Check status review",IF($J30="Verify","Check responsibility",IF(OR(AND($D30="",$F30&lt;&gt;""),AND($D30&lt;&gt;"",$F30=""),AND($G30="",$H30&lt;&gt;""),AND($D30="",$F30="",$G30="")),"Check cost or labor",IF($I30&gt;Assumptions!$B$7,"Check markup",IF($N30&gt;Assumptions!$B$6,"Check line price","Entered")))))))))</f>
        <v/>
      </c>
    </row>
    <row r="31" ht="22" customHeight="1">
      <c r="A31" s="29">
        <f>IF($C31="","",ROW()-9)</f>
        <v/>
      </c>
      <c r="B31" s="21" t="n"/>
      <c r="C31" s="21" t="n"/>
      <c r="D31" s="25" t="n"/>
      <c r="E31" s="21" t="n"/>
      <c r="F31" s="43" t="n"/>
      <c r="G31" s="27" t="n"/>
      <c r="H31" s="43" t="n"/>
      <c r="I31" s="44" t="n"/>
      <c r="J31" s="21" t="n"/>
      <c r="K31" s="21" t="n"/>
      <c r="L31" s="45">
        <f>IF($C31="","",IF(OR($D31="",$F31=""),"",IFERROR($D31*$F31,"")))</f>
        <v/>
      </c>
      <c r="M31" s="45">
        <f>IF($C31="","",IF($G31="","",IFERROR($G31*IF($H31="",Assumptions!$B$4,$H31),"")))</f>
        <v/>
      </c>
      <c r="N31" s="45">
        <f>IF(OR($C31="",$K31="",$K31="Excluded",AND($L31="",$M31="")),"",IFERROR((IF($L31="",0,$L31)+IF($M31="",0,$M31))*(1+IF($I31="",Assumptions!$B$5,$I31)),""))</f>
        <v/>
      </c>
      <c r="O31" s="31">
        <f>IF($C31="","",IF($K31="","Check status",IF($J31="","Check responsibility",IF($K31="Excluded","Excluded",IF($K31="Needs Review","Check status review",IF($J31="Verify","Check responsibility",IF(OR(AND($D31="",$F31&lt;&gt;""),AND($D31&lt;&gt;"",$F31=""),AND($G31="",$H31&lt;&gt;""),AND($D31="",$F31="",$G31="")),"Check cost or labor",IF($I31&gt;Assumptions!$B$7,"Check markup",IF($N31&gt;Assumptions!$B$6,"Check line price","Entered")))))))))</f>
        <v/>
      </c>
    </row>
    <row r="32" ht="22" customHeight="1">
      <c r="A32" s="24">
        <f>IF($C32="","",ROW()-9)</f>
        <v/>
      </c>
      <c r="B32" s="21" t="n"/>
      <c r="C32" s="21" t="n"/>
      <c r="D32" s="25" t="n"/>
      <c r="E32" s="21" t="n"/>
      <c r="F32" s="43" t="n"/>
      <c r="G32" s="27" t="n"/>
      <c r="H32" s="43" t="n"/>
      <c r="I32" s="44" t="n"/>
      <c r="J32" s="21" t="n"/>
      <c r="K32" s="21" t="n"/>
      <c r="L32" s="38">
        <f>IF($C32="","",IF(OR($D32="",$F32=""),"",IFERROR($D32*$F32,"")))</f>
        <v/>
      </c>
      <c r="M32" s="38">
        <f>IF($C32="","",IF($G32="","",IFERROR($G32*IF($H32="",Assumptions!$B$4,$H32),"")))</f>
        <v/>
      </c>
      <c r="N32" s="38">
        <f>IF(OR($C32="",$K32="",$K32="Excluded",AND($L32="",$M32="")),"",IFERROR((IF($L32="",0,$L32)+IF($M32="",0,$M32))*(1+IF($I32="",Assumptions!$B$5,$I32)),""))</f>
        <v/>
      </c>
      <c r="O32" s="4">
        <f>IF($C32="","",IF($K32="","Check status",IF($J32="","Check responsibility",IF($K32="Excluded","Excluded",IF($K32="Needs Review","Check status review",IF($J32="Verify","Check responsibility",IF(OR(AND($D32="",$F32&lt;&gt;""),AND($D32&lt;&gt;"",$F32=""),AND($G32="",$H32&lt;&gt;""),AND($D32="",$F32="",$G32="")),"Check cost or labor",IF($I32&gt;Assumptions!$B$7,"Check markup",IF($N32&gt;Assumptions!$B$6,"Check line price","Entered")))))))))</f>
        <v/>
      </c>
    </row>
    <row r="33" ht="22" customHeight="1">
      <c r="A33" s="29">
        <f>IF($C33="","",ROW()-9)</f>
        <v/>
      </c>
      <c r="B33" s="21" t="n"/>
      <c r="C33" s="21" t="n"/>
      <c r="D33" s="25" t="n"/>
      <c r="E33" s="21" t="n"/>
      <c r="F33" s="43" t="n"/>
      <c r="G33" s="27" t="n"/>
      <c r="H33" s="43" t="n"/>
      <c r="I33" s="44" t="n"/>
      <c r="J33" s="21" t="n"/>
      <c r="K33" s="21" t="n"/>
      <c r="L33" s="45">
        <f>IF($C33="","",IF(OR($D33="",$F33=""),"",IFERROR($D33*$F33,"")))</f>
        <v/>
      </c>
      <c r="M33" s="45">
        <f>IF($C33="","",IF($G33="","",IFERROR($G33*IF($H33="",Assumptions!$B$4,$H33),"")))</f>
        <v/>
      </c>
      <c r="N33" s="45">
        <f>IF(OR($C33="",$K33="",$K33="Excluded",AND($L33="",$M33="")),"",IFERROR((IF($L33="",0,$L33)+IF($M33="",0,$M33))*(1+IF($I33="",Assumptions!$B$5,$I33)),""))</f>
        <v/>
      </c>
      <c r="O33" s="31">
        <f>IF($C33="","",IF($K33="","Check status",IF($J33="","Check responsibility",IF($K33="Excluded","Excluded",IF($K33="Needs Review","Check status review",IF($J33="Verify","Check responsibility",IF(OR(AND($D33="",$F33&lt;&gt;""),AND($D33&lt;&gt;"",$F33=""),AND($G33="",$H33&lt;&gt;""),AND($D33="",$F33="",$G33="")),"Check cost or labor",IF($I33&gt;Assumptions!$B$7,"Check markup",IF($N33&gt;Assumptions!$B$6,"Check line price","Entered")))))))))</f>
        <v/>
      </c>
    </row>
    <row r="34" ht="22" customHeight="1">
      <c r="A34" s="24">
        <f>IF($C34="","",ROW()-9)</f>
        <v/>
      </c>
      <c r="B34" s="21" t="n"/>
      <c r="C34" s="21" t="n"/>
      <c r="D34" s="25" t="n"/>
      <c r="E34" s="21" t="n"/>
      <c r="F34" s="43" t="n"/>
      <c r="G34" s="27" t="n"/>
      <c r="H34" s="43" t="n"/>
      <c r="I34" s="44" t="n"/>
      <c r="J34" s="21" t="n"/>
      <c r="K34" s="21" t="n"/>
      <c r="L34" s="38">
        <f>IF($C34="","",IF(OR($D34="",$F34=""),"",IFERROR($D34*$F34,"")))</f>
        <v/>
      </c>
      <c r="M34" s="38">
        <f>IF($C34="","",IF($G34="","",IFERROR($G34*IF($H34="",Assumptions!$B$4,$H34),"")))</f>
        <v/>
      </c>
      <c r="N34" s="38">
        <f>IF(OR($C34="",$K34="",$K34="Excluded",AND($L34="",$M34="")),"",IFERROR((IF($L34="",0,$L34)+IF($M34="",0,$M34))*(1+IF($I34="",Assumptions!$B$5,$I34)),""))</f>
        <v/>
      </c>
      <c r="O34" s="4">
        <f>IF($C34="","",IF($K34="","Check status",IF($J34="","Check responsibility",IF($K34="Excluded","Excluded",IF($K34="Needs Review","Check status review",IF($J34="Verify","Check responsibility",IF(OR(AND($D34="",$F34&lt;&gt;""),AND($D34&lt;&gt;"",$F34=""),AND($G34="",$H34&lt;&gt;""),AND($D34="",$F34="",$G34="")),"Check cost or labor",IF($I34&gt;Assumptions!$B$7,"Check markup",IF($N34&gt;Assumptions!$B$6,"Check line price","Entered")))))))))</f>
        <v/>
      </c>
    </row>
    <row r="35" ht="22" customHeight="1">
      <c r="A35" s="29">
        <f>IF($C35="","",ROW()-9)</f>
        <v/>
      </c>
      <c r="B35" s="21" t="n"/>
      <c r="C35" s="21" t="n"/>
      <c r="D35" s="25" t="n"/>
      <c r="E35" s="21" t="n"/>
      <c r="F35" s="43" t="n"/>
      <c r="G35" s="27" t="n"/>
      <c r="H35" s="43" t="n"/>
      <c r="I35" s="44" t="n"/>
      <c r="J35" s="21" t="n"/>
      <c r="K35" s="21" t="n"/>
      <c r="L35" s="45">
        <f>IF($C35="","",IF(OR($D35="",$F35=""),"",IFERROR($D35*$F35,"")))</f>
        <v/>
      </c>
      <c r="M35" s="45">
        <f>IF($C35="","",IF($G35="","",IFERROR($G35*IF($H35="",Assumptions!$B$4,$H35),"")))</f>
        <v/>
      </c>
      <c r="N35" s="45">
        <f>IF(OR($C35="",$K35="",$K35="Excluded",AND($L35="",$M35="")),"",IFERROR((IF($L35="",0,$L35)+IF($M35="",0,$M35))*(1+IF($I35="",Assumptions!$B$5,$I35)),""))</f>
        <v/>
      </c>
      <c r="O35" s="31">
        <f>IF($C35="","",IF($K35="","Check status",IF($J35="","Check responsibility",IF($K35="Excluded","Excluded",IF($K35="Needs Review","Check status review",IF($J35="Verify","Check responsibility",IF(OR(AND($D35="",$F35&lt;&gt;""),AND($D35&lt;&gt;"",$F35=""),AND($G35="",$H35&lt;&gt;""),AND($D35="",$F35="",$G35="")),"Check cost or labor",IF($I35&gt;Assumptions!$B$7,"Check markup",IF($N35&gt;Assumptions!$B$6,"Check line price","Entered")))))))))</f>
        <v/>
      </c>
    </row>
    <row r="36" ht="22" customHeight="1">
      <c r="A36" s="24">
        <f>IF($C36="","",ROW()-9)</f>
        <v/>
      </c>
      <c r="B36" s="21" t="n"/>
      <c r="C36" s="21" t="n"/>
      <c r="D36" s="25" t="n"/>
      <c r="E36" s="21" t="n"/>
      <c r="F36" s="43" t="n"/>
      <c r="G36" s="27" t="n"/>
      <c r="H36" s="43" t="n"/>
      <c r="I36" s="44" t="n"/>
      <c r="J36" s="21" t="n"/>
      <c r="K36" s="21" t="n"/>
      <c r="L36" s="38">
        <f>IF($C36="","",IF(OR($D36="",$F36=""),"",IFERROR($D36*$F36,"")))</f>
        <v/>
      </c>
      <c r="M36" s="38">
        <f>IF($C36="","",IF($G36="","",IFERROR($G36*IF($H36="",Assumptions!$B$4,$H36),"")))</f>
        <v/>
      </c>
      <c r="N36" s="38">
        <f>IF(OR($C36="",$K36="",$K36="Excluded",AND($L36="",$M36="")),"",IFERROR((IF($L36="",0,$L36)+IF($M36="",0,$M36))*(1+IF($I36="",Assumptions!$B$5,$I36)),""))</f>
        <v/>
      </c>
      <c r="O36" s="4">
        <f>IF($C36="","",IF($K36="","Check status",IF($J36="","Check responsibility",IF($K36="Excluded","Excluded",IF($K36="Needs Review","Check status review",IF($J36="Verify","Check responsibility",IF(OR(AND($D36="",$F36&lt;&gt;""),AND($D36&lt;&gt;"",$F36=""),AND($G36="",$H36&lt;&gt;""),AND($D36="",$F36="",$G36="")),"Check cost or labor",IF($I36&gt;Assumptions!$B$7,"Check markup",IF($N36&gt;Assumptions!$B$6,"Check line price","Entered")))))))))</f>
        <v/>
      </c>
    </row>
    <row r="37" ht="22" customHeight="1">
      <c r="A37" s="29">
        <f>IF($C37="","",ROW()-9)</f>
        <v/>
      </c>
      <c r="B37" s="21" t="n"/>
      <c r="C37" s="21" t="n"/>
      <c r="D37" s="25" t="n"/>
      <c r="E37" s="21" t="n"/>
      <c r="F37" s="43" t="n"/>
      <c r="G37" s="27" t="n"/>
      <c r="H37" s="43" t="n"/>
      <c r="I37" s="44" t="n"/>
      <c r="J37" s="21" t="n"/>
      <c r="K37" s="21" t="n"/>
      <c r="L37" s="45">
        <f>IF($C37="","",IF(OR($D37="",$F37=""),"",IFERROR($D37*$F37,"")))</f>
        <v/>
      </c>
      <c r="M37" s="45">
        <f>IF($C37="","",IF($G37="","",IFERROR($G37*IF($H37="",Assumptions!$B$4,$H37),"")))</f>
        <v/>
      </c>
      <c r="N37" s="45">
        <f>IF(OR($C37="",$K37="",$K37="Excluded",AND($L37="",$M37="")),"",IFERROR((IF($L37="",0,$L37)+IF($M37="",0,$M37))*(1+IF($I37="",Assumptions!$B$5,$I37)),""))</f>
        <v/>
      </c>
      <c r="O37" s="31">
        <f>IF($C37="","",IF($K37="","Check status",IF($J37="","Check responsibility",IF($K37="Excluded","Excluded",IF($K37="Needs Review","Check status review",IF($J37="Verify","Check responsibility",IF(OR(AND($D37="",$F37&lt;&gt;""),AND($D37&lt;&gt;"",$F37=""),AND($G37="",$H37&lt;&gt;""),AND($D37="",$F37="",$G37="")),"Check cost or labor",IF($I37&gt;Assumptions!$B$7,"Check markup",IF($N37&gt;Assumptions!$B$6,"Check line price","Entered")))))))))</f>
        <v/>
      </c>
    </row>
    <row r="38" ht="22" customHeight="1">
      <c r="A38" s="24">
        <f>IF($C38="","",ROW()-9)</f>
        <v/>
      </c>
      <c r="B38" s="21" t="n"/>
      <c r="C38" s="21" t="n"/>
      <c r="D38" s="25" t="n"/>
      <c r="E38" s="21" t="n"/>
      <c r="F38" s="43" t="n"/>
      <c r="G38" s="27" t="n"/>
      <c r="H38" s="43" t="n"/>
      <c r="I38" s="44" t="n"/>
      <c r="J38" s="21" t="n"/>
      <c r="K38" s="21" t="n"/>
      <c r="L38" s="38">
        <f>IF($C38="","",IF(OR($D38="",$F38=""),"",IFERROR($D38*$F38,"")))</f>
        <v/>
      </c>
      <c r="M38" s="38">
        <f>IF($C38="","",IF($G38="","",IFERROR($G38*IF($H38="",Assumptions!$B$4,$H38),"")))</f>
        <v/>
      </c>
      <c r="N38" s="38">
        <f>IF(OR($C38="",$K38="",$K38="Excluded",AND($L38="",$M38="")),"",IFERROR((IF($L38="",0,$L38)+IF($M38="",0,$M38))*(1+IF($I38="",Assumptions!$B$5,$I38)),""))</f>
        <v/>
      </c>
      <c r="O38" s="4">
        <f>IF($C38="","",IF($K38="","Check status",IF($J38="","Check responsibility",IF($K38="Excluded","Excluded",IF($K38="Needs Review","Check status review",IF($J38="Verify","Check responsibility",IF(OR(AND($D38="",$F38&lt;&gt;""),AND($D38&lt;&gt;"",$F38=""),AND($G38="",$H38&lt;&gt;""),AND($D38="",$F38="",$G38="")),"Check cost or labor",IF($I38&gt;Assumptions!$B$7,"Check markup",IF($N38&gt;Assumptions!$B$6,"Check line price","Entered")))))))))</f>
        <v/>
      </c>
    </row>
    <row r="39" ht="22" customHeight="1">
      <c r="A39" s="29">
        <f>IF($C39="","",ROW()-9)</f>
        <v/>
      </c>
      <c r="B39" s="21" t="n"/>
      <c r="C39" s="21" t="n"/>
      <c r="D39" s="25" t="n"/>
      <c r="E39" s="21" t="n"/>
      <c r="F39" s="43" t="n"/>
      <c r="G39" s="27" t="n"/>
      <c r="H39" s="43" t="n"/>
      <c r="I39" s="44" t="n"/>
      <c r="J39" s="21" t="n"/>
      <c r="K39" s="21" t="n"/>
      <c r="L39" s="45">
        <f>IF($C39="","",IF(OR($D39="",$F39=""),"",IFERROR($D39*$F39,"")))</f>
        <v/>
      </c>
      <c r="M39" s="45">
        <f>IF($C39="","",IF($G39="","",IFERROR($G39*IF($H39="",Assumptions!$B$4,$H39),"")))</f>
        <v/>
      </c>
      <c r="N39" s="45">
        <f>IF(OR($C39="",$K39="",$K39="Excluded",AND($L39="",$M39="")),"",IFERROR((IF($L39="",0,$L39)+IF($M39="",0,$M39))*(1+IF($I39="",Assumptions!$B$5,$I39)),""))</f>
        <v/>
      </c>
      <c r="O39" s="31">
        <f>IF($C39="","",IF($K39="","Check status",IF($J39="","Check responsibility",IF($K39="Excluded","Excluded",IF($K39="Needs Review","Check status review",IF($J39="Verify","Check responsibility",IF(OR(AND($D39="",$F39&lt;&gt;""),AND($D39&lt;&gt;"",$F39=""),AND($G39="",$H39&lt;&gt;""),AND($D39="",$F39="",$G39="")),"Check cost or labor",IF($I39&gt;Assumptions!$B$7,"Check markup",IF($N39&gt;Assumptions!$B$6,"Check line price","Entered")))))))))</f>
        <v/>
      </c>
    </row>
    <row r="40" ht="22" customHeight="1">
      <c r="A40" s="24">
        <f>IF($C40="","",ROW()-9)</f>
        <v/>
      </c>
      <c r="B40" s="21" t="n"/>
      <c r="C40" s="21" t="n"/>
      <c r="D40" s="25" t="n"/>
      <c r="E40" s="21" t="n"/>
      <c r="F40" s="43" t="n"/>
      <c r="G40" s="27" t="n"/>
      <c r="H40" s="43" t="n"/>
      <c r="I40" s="44" t="n"/>
      <c r="J40" s="21" t="n"/>
      <c r="K40" s="21" t="n"/>
      <c r="L40" s="38">
        <f>IF($C40="","",IF(OR($D40="",$F40=""),"",IFERROR($D40*$F40,"")))</f>
        <v/>
      </c>
      <c r="M40" s="38">
        <f>IF($C40="","",IF($G40="","",IFERROR($G40*IF($H40="",Assumptions!$B$4,$H40),"")))</f>
        <v/>
      </c>
      <c r="N40" s="38">
        <f>IF(OR($C40="",$K40="",$K40="Excluded",AND($L40="",$M40="")),"",IFERROR((IF($L40="",0,$L40)+IF($M40="",0,$M40))*(1+IF($I40="",Assumptions!$B$5,$I40)),""))</f>
        <v/>
      </c>
      <c r="O40" s="4">
        <f>IF($C40="","",IF($K40="","Check status",IF($J40="","Check responsibility",IF($K40="Excluded","Excluded",IF($K40="Needs Review","Check status review",IF($J40="Verify","Check responsibility",IF(OR(AND($D40="",$F40&lt;&gt;""),AND($D40&lt;&gt;"",$F40=""),AND($G40="",$H40&lt;&gt;""),AND($D40="",$F40="",$G40="")),"Check cost or labor",IF($I40&gt;Assumptions!$B$7,"Check markup",IF($N40&gt;Assumptions!$B$6,"Check line price","Entered")))))))))</f>
        <v/>
      </c>
    </row>
    <row r="41" ht="22" customHeight="1">
      <c r="A41" s="29">
        <f>IF($C41="","",ROW()-9)</f>
        <v/>
      </c>
      <c r="B41" s="21" t="n"/>
      <c r="C41" s="21" t="n"/>
      <c r="D41" s="25" t="n"/>
      <c r="E41" s="21" t="n"/>
      <c r="F41" s="43" t="n"/>
      <c r="G41" s="27" t="n"/>
      <c r="H41" s="43" t="n"/>
      <c r="I41" s="44" t="n"/>
      <c r="J41" s="21" t="n"/>
      <c r="K41" s="21" t="n"/>
      <c r="L41" s="45">
        <f>IF($C41="","",IF(OR($D41="",$F41=""),"",IFERROR($D41*$F41,"")))</f>
        <v/>
      </c>
      <c r="M41" s="45">
        <f>IF($C41="","",IF($G41="","",IFERROR($G41*IF($H41="",Assumptions!$B$4,$H41),"")))</f>
        <v/>
      </c>
      <c r="N41" s="45">
        <f>IF(OR($C41="",$K41="",$K41="Excluded",AND($L41="",$M41="")),"",IFERROR((IF($L41="",0,$L41)+IF($M41="",0,$M41))*(1+IF($I41="",Assumptions!$B$5,$I41)),""))</f>
        <v/>
      </c>
      <c r="O41" s="31">
        <f>IF($C41="","",IF($K41="","Check status",IF($J41="","Check responsibility",IF($K41="Excluded","Excluded",IF($K41="Needs Review","Check status review",IF($J41="Verify","Check responsibility",IF(OR(AND($D41="",$F41&lt;&gt;""),AND($D41&lt;&gt;"",$F41=""),AND($G41="",$H41&lt;&gt;""),AND($D41="",$F41="",$G41="")),"Check cost or labor",IF($I41&gt;Assumptions!$B$7,"Check markup",IF($N41&gt;Assumptions!$B$6,"Check line price","Entered")))))))))</f>
        <v/>
      </c>
    </row>
    <row r="42" ht="22" customHeight="1">
      <c r="A42" s="24">
        <f>IF($C42="","",ROW()-9)</f>
        <v/>
      </c>
      <c r="B42" s="21" t="n"/>
      <c r="C42" s="21" t="n"/>
      <c r="D42" s="25" t="n"/>
      <c r="E42" s="21" t="n"/>
      <c r="F42" s="43" t="n"/>
      <c r="G42" s="27" t="n"/>
      <c r="H42" s="43" t="n"/>
      <c r="I42" s="44" t="n"/>
      <c r="J42" s="21" t="n"/>
      <c r="K42" s="21" t="n"/>
      <c r="L42" s="38">
        <f>IF($C42="","",IF(OR($D42="",$F42=""),"",IFERROR($D42*$F42,"")))</f>
        <v/>
      </c>
      <c r="M42" s="38">
        <f>IF($C42="","",IF($G42="","",IFERROR($G42*IF($H42="",Assumptions!$B$4,$H42),"")))</f>
        <v/>
      </c>
      <c r="N42" s="38">
        <f>IF(OR($C42="",$K42="",$K42="Excluded",AND($L42="",$M42="")),"",IFERROR((IF($L42="",0,$L42)+IF($M42="",0,$M42))*(1+IF($I42="",Assumptions!$B$5,$I42)),""))</f>
        <v/>
      </c>
      <c r="O42" s="4">
        <f>IF($C42="","",IF($K42="","Check status",IF($J42="","Check responsibility",IF($K42="Excluded","Excluded",IF($K42="Needs Review","Check status review",IF($J42="Verify","Check responsibility",IF(OR(AND($D42="",$F42&lt;&gt;""),AND($D42&lt;&gt;"",$F42=""),AND($G42="",$H42&lt;&gt;""),AND($D42="",$F42="",$G42="")),"Check cost or labor",IF($I42&gt;Assumptions!$B$7,"Check markup",IF($N42&gt;Assumptions!$B$6,"Check line price","Entered")))))))))</f>
        <v/>
      </c>
    </row>
    <row r="43" ht="22" customHeight="1">
      <c r="A43" s="29">
        <f>IF($C43="","",ROW()-9)</f>
        <v/>
      </c>
      <c r="B43" s="21" t="n"/>
      <c r="C43" s="21" t="n"/>
      <c r="D43" s="25" t="n"/>
      <c r="E43" s="21" t="n"/>
      <c r="F43" s="43" t="n"/>
      <c r="G43" s="27" t="n"/>
      <c r="H43" s="43" t="n"/>
      <c r="I43" s="44" t="n"/>
      <c r="J43" s="21" t="n"/>
      <c r="K43" s="21" t="n"/>
      <c r="L43" s="45">
        <f>IF($C43="","",IF(OR($D43="",$F43=""),"",IFERROR($D43*$F43,"")))</f>
        <v/>
      </c>
      <c r="M43" s="45">
        <f>IF($C43="","",IF($G43="","",IFERROR($G43*IF($H43="",Assumptions!$B$4,$H43),"")))</f>
        <v/>
      </c>
      <c r="N43" s="45">
        <f>IF(OR($C43="",$K43="",$K43="Excluded",AND($L43="",$M43="")),"",IFERROR((IF($L43="",0,$L43)+IF($M43="",0,$M43))*(1+IF($I43="",Assumptions!$B$5,$I43)),""))</f>
        <v/>
      </c>
      <c r="O43" s="31">
        <f>IF($C43="","",IF($K43="","Check status",IF($J43="","Check responsibility",IF($K43="Excluded","Excluded",IF($K43="Needs Review","Check status review",IF($J43="Verify","Check responsibility",IF(OR(AND($D43="",$F43&lt;&gt;""),AND($D43&lt;&gt;"",$F43=""),AND($G43="",$H43&lt;&gt;""),AND($D43="",$F43="",$G43="")),"Check cost or labor",IF($I43&gt;Assumptions!$B$7,"Check markup",IF($N43&gt;Assumptions!$B$6,"Check line price","Entered")))))))))</f>
        <v/>
      </c>
    </row>
    <row r="44" ht="22" customHeight="1">
      <c r="A44" s="24">
        <f>IF($C44="","",ROW()-9)</f>
        <v/>
      </c>
      <c r="B44" s="21" t="n"/>
      <c r="C44" s="21" t="n"/>
      <c r="D44" s="25" t="n"/>
      <c r="E44" s="21" t="n"/>
      <c r="F44" s="43" t="n"/>
      <c r="G44" s="27" t="n"/>
      <c r="H44" s="43" t="n"/>
      <c r="I44" s="44" t="n"/>
      <c r="J44" s="21" t="n"/>
      <c r="K44" s="21" t="n"/>
      <c r="L44" s="38">
        <f>IF($C44="","",IF(OR($D44="",$F44=""),"",IFERROR($D44*$F44,"")))</f>
        <v/>
      </c>
      <c r="M44" s="38">
        <f>IF($C44="","",IF($G44="","",IFERROR($G44*IF($H44="",Assumptions!$B$4,$H44),"")))</f>
        <v/>
      </c>
      <c r="N44" s="38">
        <f>IF(OR($C44="",$K44="",$K44="Excluded",AND($L44="",$M44="")),"",IFERROR((IF($L44="",0,$L44)+IF($M44="",0,$M44))*(1+IF($I44="",Assumptions!$B$5,$I44)),""))</f>
        <v/>
      </c>
      <c r="O44" s="4">
        <f>IF($C44="","",IF($K44="","Check status",IF($J44="","Check responsibility",IF($K44="Excluded","Excluded",IF($K44="Needs Review","Check status review",IF($J44="Verify","Check responsibility",IF(OR(AND($D44="",$F44&lt;&gt;""),AND($D44&lt;&gt;"",$F44=""),AND($G44="",$H44&lt;&gt;""),AND($D44="",$F44="",$G44="")),"Check cost or labor",IF($I44&gt;Assumptions!$B$7,"Check markup",IF($N44&gt;Assumptions!$B$6,"Check line price","Entered")))))))))</f>
        <v/>
      </c>
    </row>
    <row r="45" ht="22" customHeight="1">
      <c r="A45" s="29">
        <f>IF($C45="","",ROW()-9)</f>
        <v/>
      </c>
      <c r="B45" s="21" t="n"/>
      <c r="C45" s="21" t="n"/>
      <c r="D45" s="25" t="n"/>
      <c r="E45" s="21" t="n"/>
      <c r="F45" s="43" t="n"/>
      <c r="G45" s="27" t="n"/>
      <c r="H45" s="43" t="n"/>
      <c r="I45" s="44" t="n"/>
      <c r="J45" s="21" t="n"/>
      <c r="K45" s="21" t="n"/>
      <c r="L45" s="45">
        <f>IF($C45="","",IF(OR($D45="",$F45=""),"",IFERROR($D45*$F45,"")))</f>
        <v/>
      </c>
      <c r="M45" s="45">
        <f>IF($C45="","",IF($G45="","",IFERROR($G45*IF($H45="",Assumptions!$B$4,$H45),"")))</f>
        <v/>
      </c>
      <c r="N45" s="45">
        <f>IF(OR($C45="",$K45="",$K45="Excluded",AND($L45="",$M45="")),"",IFERROR((IF($L45="",0,$L45)+IF($M45="",0,$M45))*(1+IF($I45="",Assumptions!$B$5,$I45)),""))</f>
        <v/>
      </c>
      <c r="O45" s="31">
        <f>IF($C45="","",IF($K45="","Check status",IF($J45="","Check responsibility",IF($K45="Excluded","Excluded",IF($K45="Needs Review","Check status review",IF($J45="Verify","Check responsibility",IF(OR(AND($D45="",$F45&lt;&gt;""),AND($D45&lt;&gt;"",$F45=""),AND($G45="",$H45&lt;&gt;""),AND($D45="",$F45="",$G45="")),"Check cost or labor",IF($I45&gt;Assumptions!$B$7,"Check markup",IF($N45&gt;Assumptions!$B$6,"Check line price","Entered")))))))))</f>
        <v/>
      </c>
    </row>
    <row r="46" ht="22" customHeight="1">
      <c r="A46" s="24">
        <f>IF($C46="","",ROW()-9)</f>
        <v/>
      </c>
      <c r="B46" s="21" t="n"/>
      <c r="C46" s="21" t="n"/>
      <c r="D46" s="25" t="n"/>
      <c r="E46" s="21" t="n"/>
      <c r="F46" s="43" t="n"/>
      <c r="G46" s="27" t="n"/>
      <c r="H46" s="43" t="n"/>
      <c r="I46" s="44" t="n"/>
      <c r="J46" s="21" t="n"/>
      <c r="K46" s="21" t="n"/>
      <c r="L46" s="38">
        <f>IF($C46="","",IF(OR($D46="",$F46=""),"",IFERROR($D46*$F46,"")))</f>
        <v/>
      </c>
      <c r="M46" s="38">
        <f>IF($C46="","",IF($G46="","",IFERROR($G46*IF($H46="",Assumptions!$B$4,$H46),"")))</f>
        <v/>
      </c>
      <c r="N46" s="38">
        <f>IF(OR($C46="",$K46="",$K46="Excluded",AND($L46="",$M46="")),"",IFERROR((IF($L46="",0,$L46)+IF($M46="",0,$M46))*(1+IF($I46="",Assumptions!$B$5,$I46)),""))</f>
        <v/>
      </c>
      <c r="O46" s="4">
        <f>IF($C46="","",IF($K46="","Check status",IF($J46="","Check responsibility",IF($K46="Excluded","Excluded",IF($K46="Needs Review","Check status review",IF($J46="Verify","Check responsibility",IF(OR(AND($D46="",$F46&lt;&gt;""),AND($D46&lt;&gt;"",$F46=""),AND($G46="",$H46&lt;&gt;""),AND($D46="",$F46="",$G46="")),"Check cost or labor",IF($I46&gt;Assumptions!$B$7,"Check markup",IF($N46&gt;Assumptions!$B$6,"Check line price","Entered")))))))))</f>
        <v/>
      </c>
    </row>
    <row r="47" ht="22" customHeight="1">
      <c r="A47" s="29">
        <f>IF($C47="","",ROW()-9)</f>
        <v/>
      </c>
      <c r="B47" s="21" t="n"/>
      <c r="C47" s="21" t="n"/>
      <c r="D47" s="25" t="n"/>
      <c r="E47" s="21" t="n"/>
      <c r="F47" s="43" t="n"/>
      <c r="G47" s="27" t="n"/>
      <c r="H47" s="43" t="n"/>
      <c r="I47" s="44" t="n"/>
      <c r="J47" s="21" t="n"/>
      <c r="K47" s="21" t="n"/>
      <c r="L47" s="45">
        <f>IF($C47="","",IF(OR($D47="",$F47=""),"",IFERROR($D47*$F47,"")))</f>
        <v/>
      </c>
      <c r="M47" s="45">
        <f>IF($C47="","",IF($G47="","",IFERROR($G47*IF($H47="",Assumptions!$B$4,$H47),"")))</f>
        <v/>
      </c>
      <c r="N47" s="45">
        <f>IF(OR($C47="",$K47="",$K47="Excluded",AND($L47="",$M47="")),"",IFERROR((IF($L47="",0,$L47)+IF($M47="",0,$M47))*(1+IF($I47="",Assumptions!$B$5,$I47)),""))</f>
        <v/>
      </c>
      <c r="O47" s="31">
        <f>IF($C47="","",IF($K47="","Check status",IF($J47="","Check responsibility",IF($K47="Excluded","Excluded",IF($K47="Needs Review","Check status review",IF($J47="Verify","Check responsibility",IF(OR(AND($D47="",$F47&lt;&gt;""),AND($D47&lt;&gt;"",$F47=""),AND($G47="",$H47&lt;&gt;""),AND($D47="",$F47="",$G47="")),"Check cost or labor",IF($I47&gt;Assumptions!$B$7,"Check markup",IF($N47&gt;Assumptions!$B$6,"Check line price","Entered")))))))))</f>
        <v/>
      </c>
    </row>
    <row r="48" ht="22" customHeight="1">
      <c r="A48" s="24">
        <f>IF($C48="","",ROW()-9)</f>
        <v/>
      </c>
      <c r="B48" s="21" t="n"/>
      <c r="C48" s="21" t="n"/>
      <c r="D48" s="25" t="n"/>
      <c r="E48" s="21" t="n"/>
      <c r="F48" s="43" t="n"/>
      <c r="G48" s="27" t="n"/>
      <c r="H48" s="43" t="n"/>
      <c r="I48" s="44" t="n"/>
      <c r="J48" s="21" t="n"/>
      <c r="K48" s="21" t="n"/>
      <c r="L48" s="38">
        <f>IF($C48="","",IF(OR($D48="",$F48=""),"",IFERROR($D48*$F48,"")))</f>
        <v/>
      </c>
      <c r="M48" s="38">
        <f>IF($C48="","",IF($G48="","",IFERROR($G48*IF($H48="",Assumptions!$B$4,$H48),"")))</f>
        <v/>
      </c>
      <c r="N48" s="38">
        <f>IF(OR($C48="",$K48="",$K48="Excluded",AND($L48="",$M48="")),"",IFERROR((IF($L48="",0,$L48)+IF($M48="",0,$M48))*(1+IF($I48="",Assumptions!$B$5,$I48)),""))</f>
        <v/>
      </c>
      <c r="O48" s="4">
        <f>IF($C48="","",IF($K48="","Check status",IF($J48="","Check responsibility",IF($K48="Excluded","Excluded",IF($K48="Needs Review","Check status review",IF($J48="Verify","Check responsibility",IF(OR(AND($D48="",$F48&lt;&gt;""),AND($D48&lt;&gt;"",$F48=""),AND($G48="",$H48&lt;&gt;""),AND($D48="",$F48="",$G48="")),"Check cost or labor",IF($I48&gt;Assumptions!$B$7,"Check markup",IF($N48&gt;Assumptions!$B$6,"Check line price","Entered")))))))))</f>
        <v/>
      </c>
    </row>
    <row r="49" ht="22" customHeight="1">
      <c r="A49" s="29">
        <f>IF($C49="","",ROW()-9)</f>
        <v/>
      </c>
      <c r="B49" s="21" t="n"/>
      <c r="C49" s="21" t="n"/>
      <c r="D49" s="25" t="n"/>
      <c r="E49" s="21" t="n"/>
      <c r="F49" s="43" t="n"/>
      <c r="G49" s="27" t="n"/>
      <c r="H49" s="43" t="n"/>
      <c r="I49" s="44" t="n"/>
      <c r="J49" s="21" t="n"/>
      <c r="K49" s="21" t="n"/>
      <c r="L49" s="45">
        <f>IF($C49="","",IF(OR($D49="",$F49=""),"",IFERROR($D49*$F49,"")))</f>
        <v/>
      </c>
      <c r="M49" s="45">
        <f>IF($C49="","",IF($G49="","",IFERROR($G49*IF($H49="",Assumptions!$B$4,$H49),"")))</f>
        <v/>
      </c>
      <c r="N49" s="45">
        <f>IF(OR($C49="",$K49="",$K49="Excluded",AND($L49="",$M49="")),"",IFERROR((IF($L49="",0,$L49)+IF($M49="",0,$M49))*(1+IF($I49="",Assumptions!$B$5,$I49)),""))</f>
        <v/>
      </c>
      <c r="O49" s="31">
        <f>IF($C49="","",IF($K49="","Check status",IF($J49="","Check responsibility",IF($K49="Excluded","Excluded",IF($K49="Needs Review","Check status review",IF($J49="Verify","Check responsibility",IF(OR(AND($D49="",$F49&lt;&gt;""),AND($D49&lt;&gt;"",$F49=""),AND($G49="",$H49&lt;&gt;""),AND($D49="",$F49="",$G49="")),"Check cost or labor",IF($I49&gt;Assumptions!$B$7,"Check markup",IF($N49&gt;Assumptions!$B$6,"Check line price","Entered")))))))))</f>
        <v/>
      </c>
    </row>
    <row r="50" ht="22" customHeight="1">
      <c r="A50" s="24">
        <f>IF($C50="","",ROW()-9)</f>
        <v/>
      </c>
      <c r="B50" s="21" t="n"/>
      <c r="C50" s="21" t="n"/>
      <c r="D50" s="25" t="n"/>
      <c r="E50" s="21" t="n"/>
      <c r="F50" s="43" t="n"/>
      <c r="G50" s="27" t="n"/>
      <c r="H50" s="43" t="n"/>
      <c r="I50" s="44" t="n"/>
      <c r="J50" s="21" t="n"/>
      <c r="K50" s="21" t="n"/>
      <c r="L50" s="38">
        <f>IF($C50="","",IF(OR($D50="",$F50=""),"",IFERROR($D50*$F50,"")))</f>
        <v/>
      </c>
      <c r="M50" s="38">
        <f>IF($C50="","",IF($G50="","",IFERROR($G50*IF($H50="",Assumptions!$B$4,$H50),"")))</f>
        <v/>
      </c>
      <c r="N50" s="38">
        <f>IF(OR($C50="",$K50="",$K50="Excluded",AND($L50="",$M50="")),"",IFERROR((IF($L50="",0,$L50)+IF($M50="",0,$M50))*(1+IF($I50="",Assumptions!$B$5,$I50)),""))</f>
        <v/>
      </c>
      <c r="O50" s="4">
        <f>IF($C50="","",IF($K50="","Check status",IF($J50="","Check responsibility",IF($K50="Excluded","Excluded",IF($K50="Needs Review","Check status review",IF($J50="Verify","Check responsibility",IF(OR(AND($D50="",$F50&lt;&gt;""),AND($D50&lt;&gt;"",$F50=""),AND($G50="",$H50&lt;&gt;""),AND($D50="",$F50="",$G50="")),"Check cost or labor",IF($I50&gt;Assumptions!$B$7,"Check markup",IF($N50&gt;Assumptions!$B$6,"Check line price","Entered")))))))))</f>
        <v/>
      </c>
    </row>
    <row r="51" ht="22" customHeight="1">
      <c r="A51" s="29">
        <f>IF($C51="","",ROW()-9)</f>
        <v/>
      </c>
      <c r="B51" s="21" t="n"/>
      <c r="C51" s="21" t="n"/>
      <c r="D51" s="25" t="n"/>
      <c r="E51" s="21" t="n"/>
      <c r="F51" s="43" t="n"/>
      <c r="G51" s="27" t="n"/>
      <c r="H51" s="43" t="n"/>
      <c r="I51" s="44" t="n"/>
      <c r="J51" s="21" t="n"/>
      <c r="K51" s="21" t="n"/>
      <c r="L51" s="45">
        <f>IF($C51="","",IF(OR($D51="",$F51=""),"",IFERROR($D51*$F51,"")))</f>
        <v/>
      </c>
      <c r="M51" s="45">
        <f>IF($C51="","",IF($G51="","",IFERROR($G51*IF($H51="",Assumptions!$B$4,$H51),"")))</f>
        <v/>
      </c>
      <c r="N51" s="45">
        <f>IF(OR($C51="",$K51="",$K51="Excluded",AND($L51="",$M51="")),"",IFERROR((IF($L51="",0,$L51)+IF($M51="",0,$M51))*(1+IF($I51="",Assumptions!$B$5,$I51)),""))</f>
        <v/>
      </c>
      <c r="O51" s="31">
        <f>IF($C51="","",IF($K51="","Check status",IF($J51="","Check responsibility",IF($K51="Excluded","Excluded",IF($K51="Needs Review","Check status review",IF($J51="Verify","Check responsibility",IF(OR(AND($D51="",$F51&lt;&gt;""),AND($D51&lt;&gt;"",$F51=""),AND($G51="",$H51&lt;&gt;""),AND($D51="",$F51="",$G51="")),"Check cost or labor",IF($I51&gt;Assumptions!$B$7,"Check markup",IF($N51&gt;Assumptions!$B$6,"Check line price","Entered")))))))))</f>
        <v/>
      </c>
    </row>
    <row r="52" ht="22" customHeight="1">
      <c r="A52" s="24">
        <f>IF($C52="","",ROW()-9)</f>
        <v/>
      </c>
      <c r="B52" s="21" t="n"/>
      <c r="C52" s="21" t="n"/>
      <c r="D52" s="25" t="n"/>
      <c r="E52" s="21" t="n"/>
      <c r="F52" s="43" t="n"/>
      <c r="G52" s="27" t="n"/>
      <c r="H52" s="43" t="n"/>
      <c r="I52" s="44" t="n"/>
      <c r="J52" s="21" t="n"/>
      <c r="K52" s="21" t="n"/>
      <c r="L52" s="38">
        <f>IF($C52="","",IF(OR($D52="",$F52=""),"",IFERROR($D52*$F52,"")))</f>
        <v/>
      </c>
      <c r="M52" s="38">
        <f>IF($C52="","",IF($G52="","",IFERROR($G52*IF($H52="",Assumptions!$B$4,$H52),"")))</f>
        <v/>
      </c>
      <c r="N52" s="38">
        <f>IF(OR($C52="",$K52="",$K52="Excluded",AND($L52="",$M52="")),"",IFERROR((IF($L52="",0,$L52)+IF($M52="",0,$M52))*(1+IF($I52="",Assumptions!$B$5,$I52)),""))</f>
        <v/>
      </c>
      <c r="O52" s="4">
        <f>IF($C52="","",IF($K52="","Check status",IF($J52="","Check responsibility",IF($K52="Excluded","Excluded",IF($K52="Needs Review","Check status review",IF($J52="Verify","Check responsibility",IF(OR(AND($D52="",$F52&lt;&gt;""),AND($D52&lt;&gt;"",$F52=""),AND($G52="",$H52&lt;&gt;""),AND($D52="",$F52="",$G52="")),"Check cost or labor",IF($I52&gt;Assumptions!$B$7,"Check markup",IF($N52&gt;Assumptions!$B$6,"Check line price","Entered")))))))))</f>
        <v/>
      </c>
    </row>
    <row r="53" ht="22" customHeight="1">
      <c r="A53" s="29">
        <f>IF($C53="","",ROW()-9)</f>
        <v/>
      </c>
      <c r="B53" s="21" t="n"/>
      <c r="C53" s="21" t="n"/>
      <c r="D53" s="25" t="n"/>
      <c r="E53" s="21" t="n"/>
      <c r="F53" s="43" t="n"/>
      <c r="G53" s="27" t="n"/>
      <c r="H53" s="43" t="n"/>
      <c r="I53" s="44" t="n"/>
      <c r="J53" s="21" t="n"/>
      <c r="K53" s="21" t="n"/>
      <c r="L53" s="45">
        <f>IF($C53="","",IF(OR($D53="",$F53=""),"",IFERROR($D53*$F53,"")))</f>
        <v/>
      </c>
      <c r="M53" s="45">
        <f>IF($C53="","",IF($G53="","",IFERROR($G53*IF($H53="",Assumptions!$B$4,$H53),"")))</f>
        <v/>
      </c>
      <c r="N53" s="45">
        <f>IF(OR($C53="",$K53="",$K53="Excluded",AND($L53="",$M53="")),"",IFERROR((IF($L53="",0,$L53)+IF($M53="",0,$M53))*(1+IF($I53="",Assumptions!$B$5,$I53)),""))</f>
        <v/>
      </c>
      <c r="O53" s="31">
        <f>IF($C53="","",IF($K53="","Check status",IF($J53="","Check responsibility",IF($K53="Excluded","Excluded",IF($K53="Needs Review","Check status review",IF($J53="Verify","Check responsibility",IF(OR(AND($D53="",$F53&lt;&gt;""),AND($D53&lt;&gt;"",$F53=""),AND($G53="",$H53&lt;&gt;""),AND($D53="",$F53="",$G53="")),"Check cost or labor",IF($I53&gt;Assumptions!$B$7,"Check markup",IF($N53&gt;Assumptions!$B$6,"Check line price","Entered")))))))))</f>
        <v/>
      </c>
    </row>
    <row r="54" ht="22" customHeight="1">
      <c r="A54" s="24">
        <f>IF($C54="","",ROW()-9)</f>
        <v/>
      </c>
      <c r="B54" s="21" t="n"/>
      <c r="C54" s="21" t="n"/>
      <c r="D54" s="25" t="n"/>
      <c r="E54" s="21" t="n"/>
      <c r="F54" s="43" t="n"/>
      <c r="G54" s="27" t="n"/>
      <c r="H54" s="43" t="n"/>
      <c r="I54" s="44" t="n"/>
      <c r="J54" s="21" t="n"/>
      <c r="K54" s="21" t="n"/>
      <c r="L54" s="38">
        <f>IF($C54="","",IF(OR($D54="",$F54=""),"",IFERROR($D54*$F54,"")))</f>
        <v/>
      </c>
      <c r="M54" s="38">
        <f>IF($C54="","",IF($G54="","",IFERROR($G54*IF($H54="",Assumptions!$B$4,$H54),"")))</f>
        <v/>
      </c>
      <c r="N54" s="38">
        <f>IF(OR($C54="",$K54="",$K54="Excluded",AND($L54="",$M54="")),"",IFERROR((IF($L54="",0,$L54)+IF($M54="",0,$M54))*(1+IF($I54="",Assumptions!$B$5,$I54)),""))</f>
        <v/>
      </c>
      <c r="O54" s="4">
        <f>IF($C54="","",IF($K54="","Check status",IF($J54="","Check responsibility",IF($K54="Excluded","Excluded",IF($K54="Needs Review","Check status review",IF($J54="Verify","Check responsibility",IF(OR(AND($D54="",$F54&lt;&gt;""),AND($D54&lt;&gt;"",$F54=""),AND($G54="",$H54&lt;&gt;""),AND($D54="",$F54="",$G54="")),"Check cost or labor",IF($I54&gt;Assumptions!$B$7,"Check markup",IF($N54&gt;Assumptions!$B$6,"Check line price","Entered")))))))))</f>
        <v/>
      </c>
    </row>
    <row r="55" ht="22" customHeight="1">
      <c r="A55" s="29">
        <f>IF($C55="","",ROW()-9)</f>
        <v/>
      </c>
      <c r="B55" s="21" t="n"/>
      <c r="C55" s="21" t="n"/>
      <c r="D55" s="25" t="n"/>
      <c r="E55" s="21" t="n"/>
      <c r="F55" s="43" t="n"/>
      <c r="G55" s="27" t="n"/>
      <c r="H55" s="43" t="n"/>
      <c r="I55" s="44" t="n"/>
      <c r="J55" s="21" t="n"/>
      <c r="K55" s="21" t="n"/>
      <c r="L55" s="45">
        <f>IF($C55="","",IF(OR($D55="",$F55=""),"",IFERROR($D55*$F55,"")))</f>
        <v/>
      </c>
      <c r="M55" s="45">
        <f>IF($C55="","",IF($G55="","",IFERROR($G55*IF($H55="",Assumptions!$B$4,$H55),"")))</f>
        <v/>
      </c>
      <c r="N55" s="45">
        <f>IF(OR($C55="",$K55="",$K55="Excluded",AND($L55="",$M55="")),"",IFERROR((IF($L55="",0,$L55)+IF($M55="",0,$M55))*(1+IF($I55="",Assumptions!$B$5,$I55)),""))</f>
        <v/>
      </c>
      <c r="O55" s="31">
        <f>IF($C55="","",IF($K55="","Check status",IF($J55="","Check responsibility",IF($K55="Excluded","Excluded",IF($K55="Needs Review","Check status review",IF($J55="Verify","Check responsibility",IF(OR(AND($D55="",$F55&lt;&gt;""),AND($D55&lt;&gt;"",$F55=""),AND($G55="",$H55&lt;&gt;""),AND($D55="",$F55="",$G55="")),"Check cost or labor",IF($I55&gt;Assumptions!$B$7,"Check markup",IF($N55&gt;Assumptions!$B$6,"Check line price","Entered")))))))))</f>
        <v/>
      </c>
    </row>
    <row r="56" ht="22" customHeight="1">
      <c r="A56" s="24">
        <f>IF($C56="","",ROW()-9)</f>
        <v/>
      </c>
      <c r="B56" s="21" t="n"/>
      <c r="C56" s="21" t="n"/>
      <c r="D56" s="25" t="n"/>
      <c r="E56" s="21" t="n"/>
      <c r="F56" s="43" t="n"/>
      <c r="G56" s="27" t="n"/>
      <c r="H56" s="43" t="n"/>
      <c r="I56" s="44" t="n"/>
      <c r="J56" s="21" t="n"/>
      <c r="K56" s="21" t="n"/>
      <c r="L56" s="38">
        <f>IF($C56="","",IF(OR($D56="",$F56=""),"",IFERROR($D56*$F56,"")))</f>
        <v/>
      </c>
      <c r="M56" s="38">
        <f>IF($C56="","",IF($G56="","",IFERROR($G56*IF($H56="",Assumptions!$B$4,$H56),"")))</f>
        <v/>
      </c>
      <c r="N56" s="38">
        <f>IF(OR($C56="",$K56="",$K56="Excluded",AND($L56="",$M56="")),"",IFERROR((IF($L56="",0,$L56)+IF($M56="",0,$M56))*(1+IF($I56="",Assumptions!$B$5,$I56)),""))</f>
        <v/>
      </c>
      <c r="O56" s="4">
        <f>IF($C56="","",IF($K56="","Check status",IF($J56="","Check responsibility",IF($K56="Excluded","Excluded",IF($K56="Needs Review","Check status review",IF($J56="Verify","Check responsibility",IF(OR(AND($D56="",$F56&lt;&gt;""),AND($D56&lt;&gt;"",$F56=""),AND($G56="",$H56&lt;&gt;""),AND($D56="",$F56="",$G56="")),"Check cost or labor",IF($I56&gt;Assumptions!$B$7,"Check markup",IF($N56&gt;Assumptions!$B$6,"Check line price","Entered")))))))))</f>
        <v/>
      </c>
    </row>
    <row r="57" ht="22" customHeight="1">
      <c r="A57" s="29">
        <f>IF($C57="","",ROW()-9)</f>
        <v/>
      </c>
      <c r="B57" s="21" t="n"/>
      <c r="C57" s="21" t="n"/>
      <c r="D57" s="25" t="n"/>
      <c r="E57" s="21" t="n"/>
      <c r="F57" s="43" t="n"/>
      <c r="G57" s="27" t="n"/>
      <c r="H57" s="43" t="n"/>
      <c r="I57" s="44" t="n"/>
      <c r="J57" s="21" t="n"/>
      <c r="K57" s="21" t="n"/>
      <c r="L57" s="45">
        <f>IF($C57="","",IF(OR($D57="",$F57=""),"",IFERROR($D57*$F57,"")))</f>
        <v/>
      </c>
      <c r="M57" s="45">
        <f>IF($C57="","",IF($G57="","",IFERROR($G57*IF($H57="",Assumptions!$B$4,$H57),"")))</f>
        <v/>
      </c>
      <c r="N57" s="45">
        <f>IF(OR($C57="",$K57="",$K57="Excluded",AND($L57="",$M57="")),"",IFERROR((IF($L57="",0,$L57)+IF($M57="",0,$M57))*(1+IF($I57="",Assumptions!$B$5,$I57)),""))</f>
        <v/>
      </c>
      <c r="O57" s="31">
        <f>IF($C57="","",IF($K57="","Check status",IF($J57="","Check responsibility",IF($K57="Excluded","Excluded",IF($K57="Needs Review","Check status review",IF($J57="Verify","Check responsibility",IF(OR(AND($D57="",$F57&lt;&gt;""),AND($D57&lt;&gt;"",$F57=""),AND($G57="",$H57&lt;&gt;""),AND($D57="",$F57="",$G57="")),"Check cost or labor",IF($I57&gt;Assumptions!$B$7,"Check markup",IF($N57&gt;Assumptions!$B$6,"Check line price","Entered")))))))))</f>
        <v/>
      </c>
    </row>
    <row r="58" ht="22" customHeight="1">
      <c r="A58" s="24">
        <f>IF($C58="","",ROW()-9)</f>
        <v/>
      </c>
      <c r="B58" s="21" t="n"/>
      <c r="C58" s="21" t="n"/>
      <c r="D58" s="25" t="n"/>
      <c r="E58" s="21" t="n"/>
      <c r="F58" s="43" t="n"/>
      <c r="G58" s="27" t="n"/>
      <c r="H58" s="43" t="n"/>
      <c r="I58" s="44" t="n"/>
      <c r="J58" s="21" t="n"/>
      <c r="K58" s="21" t="n"/>
      <c r="L58" s="38">
        <f>IF($C58="","",IF(OR($D58="",$F58=""),"",IFERROR($D58*$F58,"")))</f>
        <v/>
      </c>
      <c r="M58" s="38">
        <f>IF($C58="","",IF($G58="","",IFERROR($G58*IF($H58="",Assumptions!$B$4,$H58),"")))</f>
        <v/>
      </c>
      <c r="N58" s="38">
        <f>IF(OR($C58="",$K58="",$K58="Excluded",AND($L58="",$M58="")),"",IFERROR((IF($L58="",0,$L58)+IF($M58="",0,$M58))*(1+IF($I58="",Assumptions!$B$5,$I58)),""))</f>
        <v/>
      </c>
      <c r="O58" s="4">
        <f>IF($C58="","",IF($K58="","Check status",IF($J58="","Check responsibility",IF($K58="Excluded","Excluded",IF($K58="Needs Review","Check status review",IF($J58="Verify","Check responsibility",IF(OR(AND($D58="",$F58&lt;&gt;""),AND($D58&lt;&gt;"",$F58=""),AND($G58="",$H58&lt;&gt;""),AND($D58="",$F58="",$G58="")),"Check cost or labor",IF($I58&gt;Assumptions!$B$7,"Check markup",IF($N58&gt;Assumptions!$B$6,"Check line price","Entered")))))))))</f>
        <v/>
      </c>
    </row>
    <row r="59" ht="22" customHeight="1">
      <c r="A59" s="29">
        <f>IF($C59="","",ROW()-9)</f>
        <v/>
      </c>
      <c r="B59" s="21" t="n"/>
      <c r="C59" s="21" t="n"/>
      <c r="D59" s="25" t="n"/>
      <c r="E59" s="21" t="n"/>
      <c r="F59" s="43" t="n"/>
      <c r="G59" s="27" t="n"/>
      <c r="H59" s="43" t="n"/>
      <c r="I59" s="44" t="n"/>
      <c r="J59" s="21" t="n"/>
      <c r="K59" s="21" t="n"/>
      <c r="L59" s="45">
        <f>IF($C59="","",IF(OR($D59="",$F59=""),"",IFERROR($D59*$F59,"")))</f>
        <v/>
      </c>
      <c r="M59" s="45">
        <f>IF($C59="","",IF($G59="","",IFERROR($G59*IF($H59="",Assumptions!$B$4,$H59),"")))</f>
        <v/>
      </c>
      <c r="N59" s="45">
        <f>IF(OR($C59="",$K59="",$K59="Excluded",AND($L59="",$M59="")),"",IFERROR((IF($L59="",0,$L59)+IF($M59="",0,$M59))*(1+IF($I59="",Assumptions!$B$5,$I59)),""))</f>
        <v/>
      </c>
      <c r="O59" s="31">
        <f>IF($C59="","",IF($K59="","Check status",IF($J59="","Check responsibility",IF($K59="Excluded","Excluded",IF($K59="Needs Review","Check status review",IF($J59="Verify","Check responsibility",IF(OR(AND($D59="",$F59&lt;&gt;""),AND($D59&lt;&gt;"",$F59=""),AND($G59="",$H59&lt;&gt;""),AND($D59="",$F59="",$G59="")),"Check cost or labor",IF($I59&gt;Assumptions!$B$7,"Check markup",IF($N59&gt;Assumptions!$B$6,"Check line price","Entered")))))))))</f>
        <v/>
      </c>
    </row>
    <row r="60" ht="22" customHeight="1">
      <c r="A60" s="24">
        <f>IF($C60="","",ROW()-9)</f>
        <v/>
      </c>
      <c r="B60" s="21" t="n"/>
      <c r="C60" s="21" t="n"/>
      <c r="D60" s="25" t="n"/>
      <c r="E60" s="21" t="n"/>
      <c r="F60" s="43" t="n"/>
      <c r="G60" s="27" t="n"/>
      <c r="H60" s="43" t="n"/>
      <c r="I60" s="44" t="n"/>
      <c r="J60" s="21" t="n"/>
      <c r="K60" s="21" t="n"/>
      <c r="L60" s="38">
        <f>IF($C60="","",IF(OR($D60="",$F60=""),"",IFERROR($D60*$F60,"")))</f>
        <v/>
      </c>
      <c r="M60" s="38">
        <f>IF($C60="","",IF($G60="","",IFERROR($G60*IF($H60="",Assumptions!$B$4,$H60),"")))</f>
        <v/>
      </c>
      <c r="N60" s="38">
        <f>IF(OR($C60="",$K60="",$K60="Excluded",AND($L60="",$M60="")),"",IFERROR((IF($L60="",0,$L60)+IF($M60="",0,$M60))*(1+IF($I60="",Assumptions!$B$5,$I60)),""))</f>
        <v/>
      </c>
      <c r="O60" s="4">
        <f>IF($C60="","",IF($K60="","Check status",IF($J60="","Check responsibility",IF($K60="Excluded","Excluded",IF($K60="Needs Review","Check status review",IF($J60="Verify","Check responsibility",IF(OR(AND($D60="",$F60&lt;&gt;""),AND($D60&lt;&gt;"",$F60=""),AND($G60="",$H60&lt;&gt;""),AND($D60="",$F60="",$G60="")),"Check cost or labor",IF($I60&gt;Assumptions!$B$7,"Check markup",IF($N60&gt;Assumptions!$B$6,"Check line price","Entered")))))))))</f>
        <v/>
      </c>
    </row>
    <row r="61" ht="22" customHeight="1">
      <c r="A61" s="29">
        <f>IF($C61="","",ROW()-9)</f>
        <v/>
      </c>
      <c r="B61" s="21" t="n"/>
      <c r="C61" s="21" t="n"/>
      <c r="D61" s="25" t="n"/>
      <c r="E61" s="21" t="n"/>
      <c r="F61" s="43" t="n"/>
      <c r="G61" s="27" t="n"/>
      <c r="H61" s="43" t="n"/>
      <c r="I61" s="44" t="n"/>
      <c r="J61" s="21" t="n"/>
      <c r="K61" s="21" t="n"/>
      <c r="L61" s="45">
        <f>IF($C61="","",IF(OR($D61="",$F61=""),"",IFERROR($D61*$F61,"")))</f>
        <v/>
      </c>
      <c r="M61" s="45">
        <f>IF($C61="","",IF($G61="","",IFERROR($G61*IF($H61="",Assumptions!$B$4,$H61),"")))</f>
        <v/>
      </c>
      <c r="N61" s="45">
        <f>IF(OR($C61="",$K61="",$K61="Excluded",AND($L61="",$M61="")),"",IFERROR((IF($L61="",0,$L61)+IF($M61="",0,$M61))*(1+IF($I61="",Assumptions!$B$5,$I61)),""))</f>
        <v/>
      </c>
      <c r="O61" s="31">
        <f>IF($C61="","",IF($K61="","Check status",IF($J61="","Check responsibility",IF($K61="Excluded","Excluded",IF($K61="Needs Review","Check status review",IF($J61="Verify","Check responsibility",IF(OR(AND($D61="",$F61&lt;&gt;""),AND($D61&lt;&gt;"",$F61=""),AND($G61="",$H61&lt;&gt;""),AND($D61="",$F61="",$G61="")),"Check cost or labor",IF($I61&gt;Assumptions!$B$7,"Check markup",IF($N61&gt;Assumptions!$B$6,"Check line price","Entered")))))))))</f>
        <v/>
      </c>
    </row>
    <row r="62" ht="22" customHeight="1">
      <c r="A62" s="24">
        <f>IF($C62="","",ROW()-9)</f>
        <v/>
      </c>
      <c r="B62" s="21" t="n"/>
      <c r="C62" s="21" t="n"/>
      <c r="D62" s="25" t="n"/>
      <c r="E62" s="21" t="n"/>
      <c r="F62" s="43" t="n"/>
      <c r="G62" s="27" t="n"/>
      <c r="H62" s="43" t="n"/>
      <c r="I62" s="44" t="n"/>
      <c r="J62" s="21" t="n"/>
      <c r="K62" s="21" t="n"/>
      <c r="L62" s="38">
        <f>IF($C62="","",IF(OR($D62="",$F62=""),"",IFERROR($D62*$F62,"")))</f>
        <v/>
      </c>
      <c r="M62" s="38">
        <f>IF($C62="","",IF($G62="","",IFERROR($G62*IF($H62="",Assumptions!$B$4,$H62),"")))</f>
        <v/>
      </c>
      <c r="N62" s="38">
        <f>IF(OR($C62="",$K62="",$K62="Excluded",AND($L62="",$M62="")),"",IFERROR((IF($L62="",0,$L62)+IF($M62="",0,$M62))*(1+IF($I62="",Assumptions!$B$5,$I62)),""))</f>
        <v/>
      </c>
      <c r="O62" s="4">
        <f>IF($C62="","",IF($K62="","Check status",IF($J62="","Check responsibility",IF($K62="Excluded","Excluded",IF($K62="Needs Review","Check status review",IF($J62="Verify","Check responsibility",IF(OR(AND($D62="",$F62&lt;&gt;""),AND($D62&lt;&gt;"",$F62=""),AND($G62="",$H62&lt;&gt;""),AND($D62="",$F62="",$G62="")),"Check cost or labor",IF($I62&gt;Assumptions!$B$7,"Check markup",IF($N62&gt;Assumptions!$B$6,"Check line price","Entered")))))))))</f>
        <v/>
      </c>
    </row>
    <row r="63" ht="22" customHeight="1">
      <c r="A63" s="29">
        <f>IF($C63="","",ROW()-9)</f>
        <v/>
      </c>
      <c r="B63" s="21" t="n"/>
      <c r="C63" s="21" t="n"/>
      <c r="D63" s="25" t="n"/>
      <c r="E63" s="21" t="n"/>
      <c r="F63" s="43" t="n"/>
      <c r="G63" s="27" t="n"/>
      <c r="H63" s="43" t="n"/>
      <c r="I63" s="44" t="n"/>
      <c r="J63" s="21" t="n"/>
      <c r="K63" s="21" t="n"/>
      <c r="L63" s="45">
        <f>IF($C63="","",IF(OR($D63="",$F63=""),"",IFERROR($D63*$F63,"")))</f>
        <v/>
      </c>
      <c r="M63" s="45">
        <f>IF($C63="","",IF($G63="","",IFERROR($G63*IF($H63="",Assumptions!$B$4,$H63),"")))</f>
        <v/>
      </c>
      <c r="N63" s="45">
        <f>IF(OR($C63="",$K63="",$K63="Excluded",AND($L63="",$M63="")),"",IFERROR((IF($L63="",0,$L63)+IF($M63="",0,$M63))*(1+IF($I63="",Assumptions!$B$5,$I63)),""))</f>
        <v/>
      </c>
      <c r="O63" s="31">
        <f>IF($C63="","",IF($K63="","Check status",IF($J63="","Check responsibility",IF($K63="Excluded","Excluded",IF($K63="Needs Review","Check status review",IF($J63="Verify","Check responsibility",IF(OR(AND($D63="",$F63&lt;&gt;""),AND($D63&lt;&gt;"",$F63=""),AND($G63="",$H63&lt;&gt;""),AND($D63="",$F63="",$G63="")),"Check cost or labor",IF($I63&gt;Assumptions!$B$7,"Check markup",IF($N63&gt;Assumptions!$B$6,"Check line price","Entered")))))))))</f>
        <v/>
      </c>
    </row>
    <row r="64" ht="22" customHeight="1">
      <c r="A64" s="24">
        <f>IF($C64="","",ROW()-9)</f>
        <v/>
      </c>
      <c r="B64" s="21" t="n"/>
      <c r="C64" s="21" t="n"/>
      <c r="D64" s="25" t="n"/>
      <c r="E64" s="21" t="n"/>
      <c r="F64" s="43" t="n"/>
      <c r="G64" s="27" t="n"/>
      <c r="H64" s="43" t="n"/>
      <c r="I64" s="44" t="n"/>
      <c r="J64" s="21" t="n"/>
      <c r="K64" s="21" t="n"/>
      <c r="L64" s="38">
        <f>IF($C64="","",IF(OR($D64="",$F64=""),"",IFERROR($D64*$F64,"")))</f>
        <v/>
      </c>
      <c r="M64" s="38">
        <f>IF($C64="","",IF($G64="","",IFERROR($G64*IF($H64="",Assumptions!$B$4,$H64),"")))</f>
        <v/>
      </c>
      <c r="N64" s="38">
        <f>IF(OR($C64="",$K64="",$K64="Excluded",AND($L64="",$M64="")),"",IFERROR((IF($L64="",0,$L64)+IF($M64="",0,$M64))*(1+IF($I64="",Assumptions!$B$5,$I64)),""))</f>
        <v/>
      </c>
      <c r="O64" s="4">
        <f>IF($C64="","",IF($K64="","Check status",IF($J64="","Check responsibility",IF($K64="Excluded","Excluded",IF($K64="Needs Review","Check status review",IF($J64="Verify","Check responsibility",IF(OR(AND($D64="",$F64&lt;&gt;""),AND($D64&lt;&gt;"",$F64=""),AND($G64="",$H64&lt;&gt;""),AND($D64="",$F64="",$G64="")),"Check cost or labor",IF($I64&gt;Assumptions!$B$7,"Check markup",IF($N64&gt;Assumptions!$B$6,"Check line price","Entered")))))))))</f>
        <v/>
      </c>
    </row>
    <row r="65" ht="22" customHeight="1">
      <c r="A65" s="29">
        <f>IF($C65="","",ROW()-9)</f>
        <v/>
      </c>
      <c r="B65" s="21" t="n"/>
      <c r="C65" s="21" t="n"/>
      <c r="D65" s="25" t="n"/>
      <c r="E65" s="21" t="n"/>
      <c r="F65" s="43" t="n"/>
      <c r="G65" s="27" t="n"/>
      <c r="H65" s="43" t="n"/>
      <c r="I65" s="44" t="n"/>
      <c r="J65" s="21" t="n"/>
      <c r="K65" s="21" t="n"/>
      <c r="L65" s="45">
        <f>IF($C65="","",IF(OR($D65="",$F65=""),"",IFERROR($D65*$F65,"")))</f>
        <v/>
      </c>
      <c r="M65" s="45">
        <f>IF($C65="","",IF($G65="","",IFERROR($G65*IF($H65="",Assumptions!$B$4,$H65),"")))</f>
        <v/>
      </c>
      <c r="N65" s="45">
        <f>IF(OR($C65="",$K65="",$K65="Excluded",AND($L65="",$M65="")),"",IFERROR((IF($L65="",0,$L65)+IF($M65="",0,$M65))*(1+IF($I65="",Assumptions!$B$5,$I65)),""))</f>
        <v/>
      </c>
      <c r="O65" s="31">
        <f>IF($C65="","",IF($K65="","Check status",IF($J65="","Check responsibility",IF($K65="Excluded","Excluded",IF($K65="Needs Review","Check status review",IF($J65="Verify","Check responsibility",IF(OR(AND($D65="",$F65&lt;&gt;""),AND($D65&lt;&gt;"",$F65=""),AND($G65="",$H65&lt;&gt;""),AND($D65="",$F65="",$G65="")),"Check cost or labor",IF($I65&gt;Assumptions!$B$7,"Check markup",IF($N65&gt;Assumptions!$B$6,"Check line price","Entered")))))))))</f>
        <v/>
      </c>
    </row>
    <row r="66" ht="22" customHeight="1">
      <c r="A66" s="24">
        <f>IF($C66="","",ROW()-9)</f>
        <v/>
      </c>
      <c r="B66" s="21" t="n"/>
      <c r="C66" s="21" t="n"/>
      <c r="D66" s="25" t="n"/>
      <c r="E66" s="21" t="n"/>
      <c r="F66" s="43" t="n"/>
      <c r="G66" s="27" t="n"/>
      <c r="H66" s="43" t="n"/>
      <c r="I66" s="44" t="n"/>
      <c r="J66" s="21" t="n"/>
      <c r="K66" s="21" t="n"/>
      <c r="L66" s="38">
        <f>IF($C66="","",IF(OR($D66="",$F66=""),"",IFERROR($D66*$F66,"")))</f>
        <v/>
      </c>
      <c r="M66" s="38">
        <f>IF($C66="","",IF($G66="","",IFERROR($G66*IF($H66="",Assumptions!$B$4,$H66),"")))</f>
        <v/>
      </c>
      <c r="N66" s="38">
        <f>IF(OR($C66="",$K66="",$K66="Excluded",AND($L66="",$M66="")),"",IFERROR((IF($L66="",0,$L66)+IF($M66="",0,$M66))*(1+IF($I66="",Assumptions!$B$5,$I66)),""))</f>
        <v/>
      </c>
      <c r="O66" s="4">
        <f>IF($C66="","",IF($K66="","Check status",IF($J66="","Check responsibility",IF($K66="Excluded","Excluded",IF($K66="Needs Review","Check status review",IF($J66="Verify","Check responsibility",IF(OR(AND($D66="",$F66&lt;&gt;""),AND($D66&lt;&gt;"",$F66=""),AND($G66="",$H66&lt;&gt;""),AND($D66="",$F66="",$G66="")),"Check cost or labor",IF($I66&gt;Assumptions!$B$7,"Check markup",IF($N66&gt;Assumptions!$B$6,"Check line price","Entered")))))))))</f>
        <v/>
      </c>
    </row>
    <row r="67" ht="22" customHeight="1">
      <c r="A67" s="29">
        <f>IF($C67="","",ROW()-9)</f>
        <v/>
      </c>
      <c r="B67" s="21" t="n"/>
      <c r="C67" s="21" t="n"/>
      <c r="D67" s="25" t="n"/>
      <c r="E67" s="21" t="n"/>
      <c r="F67" s="43" t="n"/>
      <c r="G67" s="27" t="n"/>
      <c r="H67" s="43" t="n"/>
      <c r="I67" s="44" t="n"/>
      <c r="J67" s="21" t="n"/>
      <c r="K67" s="21" t="n"/>
      <c r="L67" s="45">
        <f>IF($C67="","",IF(OR($D67="",$F67=""),"",IFERROR($D67*$F67,"")))</f>
        <v/>
      </c>
      <c r="M67" s="45">
        <f>IF($C67="","",IF($G67="","",IFERROR($G67*IF($H67="",Assumptions!$B$4,$H67),"")))</f>
        <v/>
      </c>
      <c r="N67" s="45">
        <f>IF(OR($C67="",$K67="",$K67="Excluded",AND($L67="",$M67="")),"",IFERROR((IF($L67="",0,$L67)+IF($M67="",0,$M67))*(1+IF($I67="",Assumptions!$B$5,$I67)),""))</f>
        <v/>
      </c>
      <c r="O67" s="31">
        <f>IF($C67="","",IF($K67="","Check status",IF($J67="","Check responsibility",IF($K67="Excluded","Excluded",IF($K67="Needs Review","Check status review",IF($J67="Verify","Check responsibility",IF(OR(AND($D67="",$F67&lt;&gt;""),AND($D67&lt;&gt;"",$F67=""),AND($G67="",$H67&lt;&gt;""),AND($D67="",$F67="",$G67="")),"Check cost or labor",IF($I67&gt;Assumptions!$B$7,"Check markup",IF($N67&gt;Assumptions!$B$6,"Check line price","Entered")))))))))</f>
        <v/>
      </c>
    </row>
    <row r="68" ht="22" customHeight="1">
      <c r="A68" s="24">
        <f>IF($C68="","",ROW()-9)</f>
        <v/>
      </c>
      <c r="B68" s="21" t="n"/>
      <c r="C68" s="21" t="n"/>
      <c r="D68" s="25" t="n"/>
      <c r="E68" s="21" t="n"/>
      <c r="F68" s="43" t="n"/>
      <c r="G68" s="27" t="n"/>
      <c r="H68" s="43" t="n"/>
      <c r="I68" s="44" t="n"/>
      <c r="J68" s="21" t="n"/>
      <c r="K68" s="21" t="n"/>
      <c r="L68" s="38">
        <f>IF($C68="","",IF(OR($D68="",$F68=""),"",IFERROR($D68*$F68,"")))</f>
        <v/>
      </c>
      <c r="M68" s="38">
        <f>IF($C68="","",IF($G68="","",IFERROR($G68*IF($H68="",Assumptions!$B$4,$H68),"")))</f>
        <v/>
      </c>
      <c r="N68" s="38">
        <f>IF(OR($C68="",$K68="",$K68="Excluded",AND($L68="",$M68="")),"",IFERROR((IF($L68="",0,$L68)+IF($M68="",0,$M68))*(1+IF($I68="",Assumptions!$B$5,$I68)),""))</f>
        <v/>
      </c>
      <c r="O68" s="4">
        <f>IF($C68="","",IF($K68="","Check status",IF($J68="","Check responsibility",IF($K68="Excluded","Excluded",IF($K68="Needs Review","Check status review",IF($J68="Verify","Check responsibility",IF(OR(AND($D68="",$F68&lt;&gt;""),AND($D68&lt;&gt;"",$F68=""),AND($G68="",$H68&lt;&gt;""),AND($D68="",$F68="",$G68="")),"Check cost or labor",IF($I68&gt;Assumptions!$B$7,"Check markup",IF($N68&gt;Assumptions!$B$6,"Check line price","Entered")))))))))</f>
        <v/>
      </c>
    </row>
    <row r="69" ht="22" customHeight="1">
      <c r="A69" s="29">
        <f>IF($C69="","",ROW()-9)</f>
        <v/>
      </c>
      <c r="B69" s="21" t="n"/>
      <c r="C69" s="21" t="n"/>
      <c r="D69" s="25" t="n"/>
      <c r="E69" s="21" t="n"/>
      <c r="F69" s="43" t="n"/>
      <c r="G69" s="27" t="n"/>
      <c r="H69" s="43" t="n"/>
      <c r="I69" s="44" t="n"/>
      <c r="J69" s="21" t="n"/>
      <c r="K69" s="21" t="n"/>
      <c r="L69" s="45">
        <f>IF($C69="","",IF(OR($D69="",$F69=""),"",IFERROR($D69*$F69,"")))</f>
        <v/>
      </c>
      <c r="M69" s="45">
        <f>IF($C69="","",IF($G69="","",IFERROR($G69*IF($H69="",Assumptions!$B$4,$H69),"")))</f>
        <v/>
      </c>
      <c r="N69" s="45">
        <f>IF(OR($C69="",$K69="",$K69="Excluded",AND($L69="",$M69="")),"",IFERROR((IF($L69="",0,$L69)+IF($M69="",0,$M69))*(1+IF($I69="",Assumptions!$B$5,$I69)),""))</f>
        <v/>
      </c>
      <c r="O69" s="31">
        <f>IF($C69="","",IF($K69="","Check status",IF($J69="","Check responsibility",IF($K69="Excluded","Excluded",IF($K69="Needs Review","Check status review",IF($J69="Verify","Check responsibility",IF(OR(AND($D69="",$F69&lt;&gt;""),AND($D69&lt;&gt;"",$F69=""),AND($G69="",$H69&lt;&gt;""),AND($D69="",$F69="",$G69="")),"Check cost or labor",IF($I69&gt;Assumptions!$B$7,"Check markup",IF($N69&gt;Assumptions!$B$6,"Check line price","Entered")))))))))</f>
        <v/>
      </c>
    </row>
    <row r="70" ht="22" customHeight="1">
      <c r="A70" s="24">
        <f>IF($C70="","",ROW()-9)</f>
        <v/>
      </c>
      <c r="B70" s="21" t="n"/>
      <c r="C70" s="21" t="n"/>
      <c r="D70" s="25" t="n"/>
      <c r="E70" s="21" t="n"/>
      <c r="F70" s="43" t="n"/>
      <c r="G70" s="27" t="n"/>
      <c r="H70" s="43" t="n"/>
      <c r="I70" s="44" t="n"/>
      <c r="J70" s="21" t="n"/>
      <c r="K70" s="21" t="n"/>
      <c r="L70" s="38">
        <f>IF($C70="","",IF(OR($D70="",$F70=""),"",IFERROR($D70*$F70,"")))</f>
        <v/>
      </c>
      <c r="M70" s="38">
        <f>IF($C70="","",IF($G70="","",IFERROR($G70*IF($H70="",Assumptions!$B$4,$H70),"")))</f>
        <v/>
      </c>
      <c r="N70" s="38">
        <f>IF(OR($C70="",$K70="",$K70="Excluded",AND($L70="",$M70="")),"",IFERROR((IF($L70="",0,$L70)+IF($M70="",0,$M70))*(1+IF($I70="",Assumptions!$B$5,$I70)),""))</f>
        <v/>
      </c>
      <c r="O70" s="4">
        <f>IF($C70="","",IF($K70="","Check status",IF($J70="","Check responsibility",IF($K70="Excluded","Excluded",IF($K70="Needs Review","Check status review",IF($J70="Verify","Check responsibility",IF(OR(AND($D70="",$F70&lt;&gt;""),AND($D70&lt;&gt;"",$F70=""),AND($G70="",$H70&lt;&gt;""),AND($D70="",$F70="",$G70="")),"Check cost or labor",IF($I70&gt;Assumptions!$B$7,"Check markup",IF($N70&gt;Assumptions!$B$6,"Check line price","Entered")))))))))</f>
        <v/>
      </c>
    </row>
    <row r="71" ht="22" customHeight="1">
      <c r="A71" s="29">
        <f>IF($C71="","",ROW()-9)</f>
        <v/>
      </c>
      <c r="B71" s="21" t="n"/>
      <c r="C71" s="21" t="n"/>
      <c r="D71" s="25" t="n"/>
      <c r="E71" s="21" t="n"/>
      <c r="F71" s="43" t="n"/>
      <c r="G71" s="27" t="n"/>
      <c r="H71" s="43" t="n"/>
      <c r="I71" s="44" t="n"/>
      <c r="J71" s="21" t="n"/>
      <c r="K71" s="21" t="n"/>
      <c r="L71" s="45">
        <f>IF($C71="","",IF(OR($D71="",$F71=""),"",IFERROR($D71*$F71,"")))</f>
        <v/>
      </c>
      <c r="M71" s="45">
        <f>IF($C71="","",IF($G71="","",IFERROR($G71*IF($H71="",Assumptions!$B$4,$H71),"")))</f>
        <v/>
      </c>
      <c r="N71" s="45">
        <f>IF(OR($C71="",$K71="",$K71="Excluded",AND($L71="",$M71="")),"",IFERROR((IF($L71="",0,$L71)+IF($M71="",0,$M71))*(1+IF($I71="",Assumptions!$B$5,$I71)),""))</f>
        <v/>
      </c>
      <c r="O71" s="31">
        <f>IF($C71="","",IF($K71="","Check status",IF($J71="","Check responsibility",IF($K71="Excluded","Excluded",IF($K71="Needs Review","Check status review",IF($J71="Verify","Check responsibility",IF(OR(AND($D71="",$F71&lt;&gt;""),AND($D71&lt;&gt;"",$F71=""),AND($G71="",$H71&lt;&gt;""),AND($D71="",$F71="",$G71="")),"Check cost or labor",IF($I71&gt;Assumptions!$B$7,"Check markup",IF($N71&gt;Assumptions!$B$6,"Check line price","Entered")))))))))</f>
        <v/>
      </c>
    </row>
    <row r="72" ht="22" customHeight="1">
      <c r="A72" s="24">
        <f>IF($C72="","",ROW()-9)</f>
        <v/>
      </c>
      <c r="B72" s="21" t="n"/>
      <c r="C72" s="21" t="n"/>
      <c r="D72" s="25" t="n"/>
      <c r="E72" s="21" t="n"/>
      <c r="F72" s="43" t="n"/>
      <c r="G72" s="27" t="n"/>
      <c r="H72" s="43" t="n"/>
      <c r="I72" s="44" t="n"/>
      <c r="J72" s="21" t="n"/>
      <c r="K72" s="21" t="n"/>
      <c r="L72" s="38">
        <f>IF($C72="","",IF(OR($D72="",$F72=""),"",IFERROR($D72*$F72,"")))</f>
        <v/>
      </c>
      <c r="M72" s="38">
        <f>IF($C72="","",IF($G72="","",IFERROR($G72*IF($H72="",Assumptions!$B$4,$H72),"")))</f>
        <v/>
      </c>
      <c r="N72" s="38">
        <f>IF(OR($C72="",$K72="",$K72="Excluded",AND($L72="",$M72="")),"",IFERROR((IF($L72="",0,$L72)+IF($M72="",0,$M72))*(1+IF($I72="",Assumptions!$B$5,$I72)),""))</f>
        <v/>
      </c>
      <c r="O72" s="4">
        <f>IF($C72="","",IF($K72="","Check status",IF($J72="","Check responsibility",IF($K72="Excluded","Excluded",IF($K72="Needs Review","Check status review",IF($J72="Verify","Check responsibility",IF(OR(AND($D72="",$F72&lt;&gt;""),AND($D72&lt;&gt;"",$F72=""),AND($G72="",$H72&lt;&gt;""),AND($D72="",$F72="",$G72="")),"Check cost or labor",IF($I72&gt;Assumptions!$B$7,"Check markup",IF($N72&gt;Assumptions!$B$6,"Check line price","Entered")))))))))</f>
        <v/>
      </c>
    </row>
    <row r="73" ht="22" customHeight="1">
      <c r="A73" s="29">
        <f>IF($C73="","",ROW()-9)</f>
        <v/>
      </c>
      <c r="B73" s="21" t="n"/>
      <c r="C73" s="21" t="n"/>
      <c r="D73" s="25" t="n"/>
      <c r="E73" s="21" t="n"/>
      <c r="F73" s="43" t="n"/>
      <c r="G73" s="27" t="n"/>
      <c r="H73" s="43" t="n"/>
      <c r="I73" s="44" t="n"/>
      <c r="J73" s="21" t="n"/>
      <c r="K73" s="21" t="n"/>
      <c r="L73" s="45">
        <f>IF($C73="","",IF(OR($D73="",$F73=""),"",IFERROR($D73*$F73,"")))</f>
        <v/>
      </c>
      <c r="M73" s="45">
        <f>IF($C73="","",IF($G73="","",IFERROR($G73*IF($H73="",Assumptions!$B$4,$H73),"")))</f>
        <v/>
      </c>
      <c r="N73" s="45">
        <f>IF(OR($C73="",$K73="",$K73="Excluded",AND($L73="",$M73="")),"",IFERROR((IF($L73="",0,$L73)+IF($M73="",0,$M73))*(1+IF($I73="",Assumptions!$B$5,$I73)),""))</f>
        <v/>
      </c>
      <c r="O73" s="31">
        <f>IF($C73="","",IF($K73="","Check status",IF($J73="","Check responsibility",IF($K73="Excluded","Excluded",IF($K73="Needs Review","Check status review",IF($J73="Verify","Check responsibility",IF(OR(AND($D73="",$F73&lt;&gt;""),AND($D73&lt;&gt;"",$F73=""),AND($G73="",$H73&lt;&gt;""),AND($D73="",$F73="",$G73="")),"Check cost or labor",IF($I73&gt;Assumptions!$B$7,"Check markup",IF($N73&gt;Assumptions!$B$6,"Check line price","Entered")))))))))</f>
        <v/>
      </c>
    </row>
    <row r="74" ht="22" customHeight="1">
      <c r="A74" s="24">
        <f>IF($C74="","",ROW()-9)</f>
        <v/>
      </c>
      <c r="B74" s="21" t="n"/>
      <c r="C74" s="21" t="n"/>
      <c r="D74" s="25" t="n"/>
      <c r="E74" s="21" t="n"/>
      <c r="F74" s="43" t="n"/>
      <c r="G74" s="27" t="n"/>
      <c r="H74" s="43" t="n"/>
      <c r="I74" s="44" t="n"/>
      <c r="J74" s="21" t="n"/>
      <c r="K74" s="21" t="n"/>
      <c r="L74" s="38">
        <f>IF($C74="","",IF(OR($D74="",$F74=""),"",IFERROR($D74*$F74,"")))</f>
        <v/>
      </c>
      <c r="M74" s="38">
        <f>IF($C74="","",IF($G74="","",IFERROR($G74*IF($H74="",Assumptions!$B$4,$H74),"")))</f>
        <v/>
      </c>
      <c r="N74" s="38">
        <f>IF(OR($C74="",$K74="",$K74="Excluded",AND($L74="",$M74="")),"",IFERROR((IF($L74="",0,$L74)+IF($M74="",0,$M74))*(1+IF($I74="",Assumptions!$B$5,$I74)),""))</f>
        <v/>
      </c>
      <c r="O74" s="4">
        <f>IF($C74="","",IF($K74="","Check status",IF($J74="","Check responsibility",IF($K74="Excluded","Excluded",IF($K74="Needs Review","Check status review",IF($J74="Verify","Check responsibility",IF(OR(AND($D74="",$F74&lt;&gt;""),AND($D74&lt;&gt;"",$F74=""),AND($G74="",$H74&lt;&gt;""),AND($D74="",$F74="",$G74="")),"Check cost or labor",IF($I74&gt;Assumptions!$B$7,"Check markup",IF($N74&gt;Assumptions!$B$6,"Check line price","Entered")))))))))</f>
        <v/>
      </c>
    </row>
    <row r="75" ht="22" customHeight="1">
      <c r="A75" s="29">
        <f>IF($C75="","",ROW()-9)</f>
        <v/>
      </c>
      <c r="B75" s="21" t="n"/>
      <c r="C75" s="21" t="n"/>
      <c r="D75" s="25" t="n"/>
      <c r="E75" s="21" t="n"/>
      <c r="F75" s="43" t="n"/>
      <c r="G75" s="27" t="n"/>
      <c r="H75" s="43" t="n"/>
      <c r="I75" s="44" t="n"/>
      <c r="J75" s="21" t="n"/>
      <c r="K75" s="21" t="n"/>
      <c r="L75" s="45">
        <f>IF($C75="","",IF(OR($D75="",$F75=""),"",IFERROR($D75*$F75,"")))</f>
        <v/>
      </c>
      <c r="M75" s="45">
        <f>IF($C75="","",IF($G75="","",IFERROR($G75*IF($H75="",Assumptions!$B$4,$H75),"")))</f>
        <v/>
      </c>
      <c r="N75" s="45">
        <f>IF(OR($C75="",$K75="",$K75="Excluded",AND($L75="",$M75="")),"",IFERROR((IF($L75="",0,$L75)+IF($M75="",0,$M75))*(1+IF($I75="",Assumptions!$B$5,$I75)),""))</f>
        <v/>
      </c>
      <c r="O75" s="31">
        <f>IF($C75="","",IF($K75="","Check status",IF($J75="","Check responsibility",IF($K75="Excluded","Excluded",IF($K75="Needs Review","Check status review",IF($J75="Verify","Check responsibility",IF(OR(AND($D75="",$F75&lt;&gt;""),AND($D75&lt;&gt;"",$F75=""),AND($G75="",$H75&lt;&gt;""),AND($D75="",$F75="",$G75="")),"Check cost or labor",IF($I75&gt;Assumptions!$B$7,"Check markup",IF($N75&gt;Assumptions!$B$6,"Check line price","Entered")))))))))</f>
        <v/>
      </c>
    </row>
    <row r="76" ht="22" customHeight="1">
      <c r="A76" s="24">
        <f>IF($C76="","",ROW()-9)</f>
        <v/>
      </c>
      <c r="B76" s="21" t="n"/>
      <c r="C76" s="21" t="n"/>
      <c r="D76" s="25" t="n"/>
      <c r="E76" s="21" t="n"/>
      <c r="F76" s="43" t="n"/>
      <c r="G76" s="27" t="n"/>
      <c r="H76" s="43" t="n"/>
      <c r="I76" s="44" t="n"/>
      <c r="J76" s="21" t="n"/>
      <c r="K76" s="21" t="n"/>
      <c r="L76" s="38">
        <f>IF($C76="","",IF(OR($D76="",$F76=""),"",IFERROR($D76*$F76,"")))</f>
        <v/>
      </c>
      <c r="M76" s="38">
        <f>IF($C76="","",IF($G76="","",IFERROR($G76*IF($H76="",Assumptions!$B$4,$H76),"")))</f>
        <v/>
      </c>
      <c r="N76" s="38">
        <f>IF(OR($C76="",$K76="",$K76="Excluded",AND($L76="",$M76="")),"",IFERROR((IF($L76="",0,$L76)+IF($M76="",0,$M76))*(1+IF($I76="",Assumptions!$B$5,$I76)),""))</f>
        <v/>
      </c>
      <c r="O76" s="4">
        <f>IF($C76="","",IF($K76="","Check status",IF($J76="","Check responsibility",IF($K76="Excluded","Excluded",IF($K76="Needs Review","Check status review",IF($J76="Verify","Check responsibility",IF(OR(AND($D76="",$F76&lt;&gt;""),AND($D76&lt;&gt;"",$F76=""),AND($G76="",$H76&lt;&gt;""),AND($D76="",$F76="",$G76="")),"Check cost or labor",IF($I76&gt;Assumptions!$B$7,"Check markup",IF($N76&gt;Assumptions!$B$6,"Check line price","Entered")))))))))</f>
        <v/>
      </c>
    </row>
    <row r="77" ht="22" customHeight="1">
      <c r="A77" s="29">
        <f>IF($C77="","",ROW()-9)</f>
        <v/>
      </c>
      <c r="B77" s="21" t="n"/>
      <c r="C77" s="21" t="n"/>
      <c r="D77" s="25" t="n"/>
      <c r="E77" s="21" t="n"/>
      <c r="F77" s="43" t="n"/>
      <c r="G77" s="27" t="n"/>
      <c r="H77" s="43" t="n"/>
      <c r="I77" s="44" t="n"/>
      <c r="J77" s="21" t="n"/>
      <c r="K77" s="21" t="n"/>
      <c r="L77" s="45">
        <f>IF($C77="","",IF(OR($D77="",$F77=""),"",IFERROR($D77*$F77,"")))</f>
        <v/>
      </c>
      <c r="M77" s="45">
        <f>IF($C77="","",IF($G77="","",IFERROR($G77*IF($H77="",Assumptions!$B$4,$H77),"")))</f>
        <v/>
      </c>
      <c r="N77" s="45">
        <f>IF(OR($C77="",$K77="",$K77="Excluded",AND($L77="",$M77="")),"",IFERROR((IF($L77="",0,$L77)+IF($M77="",0,$M77))*(1+IF($I77="",Assumptions!$B$5,$I77)),""))</f>
        <v/>
      </c>
      <c r="O77" s="31">
        <f>IF($C77="","",IF($K77="","Check status",IF($J77="","Check responsibility",IF($K77="Excluded","Excluded",IF($K77="Needs Review","Check status review",IF($J77="Verify","Check responsibility",IF(OR(AND($D77="",$F77&lt;&gt;""),AND($D77&lt;&gt;"",$F77=""),AND($G77="",$H77&lt;&gt;""),AND($D77="",$F77="",$G77="")),"Check cost or labor",IF($I77&gt;Assumptions!$B$7,"Check markup",IF($N77&gt;Assumptions!$B$6,"Check line price","Entered")))))))))</f>
        <v/>
      </c>
    </row>
    <row r="78" ht="22" customHeight="1">
      <c r="A78" s="24">
        <f>IF($C78="","",ROW()-9)</f>
        <v/>
      </c>
      <c r="B78" s="21" t="n"/>
      <c r="C78" s="21" t="n"/>
      <c r="D78" s="25" t="n"/>
      <c r="E78" s="21" t="n"/>
      <c r="F78" s="43" t="n"/>
      <c r="G78" s="27" t="n"/>
      <c r="H78" s="43" t="n"/>
      <c r="I78" s="44" t="n"/>
      <c r="J78" s="21" t="n"/>
      <c r="K78" s="21" t="n"/>
      <c r="L78" s="38">
        <f>IF($C78="","",IF(OR($D78="",$F78=""),"",IFERROR($D78*$F78,"")))</f>
        <v/>
      </c>
      <c r="M78" s="38">
        <f>IF($C78="","",IF($G78="","",IFERROR($G78*IF($H78="",Assumptions!$B$4,$H78),"")))</f>
        <v/>
      </c>
      <c r="N78" s="38">
        <f>IF(OR($C78="",$K78="",$K78="Excluded",AND($L78="",$M78="")),"",IFERROR((IF($L78="",0,$L78)+IF($M78="",0,$M78))*(1+IF($I78="",Assumptions!$B$5,$I78)),""))</f>
        <v/>
      </c>
      <c r="O78" s="4">
        <f>IF($C78="","",IF($K78="","Check status",IF($J78="","Check responsibility",IF($K78="Excluded","Excluded",IF($K78="Needs Review","Check status review",IF($J78="Verify","Check responsibility",IF(OR(AND($D78="",$F78&lt;&gt;""),AND($D78&lt;&gt;"",$F78=""),AND($G78="",$H78&lt;&gt;""),AND($D78="",$F78="",$G78="")),"Check cost or labor",IF($I78&gt;Assumptions!$B$7,"Check markup",IF($N78&gt;Assumptions!$B$6,"Check line price","Entered")))))))))</f>
        <v/>
      </c>
    </row>
    <row r="79" ht="22" customHeight="1">
      <c r="A79" s="29">
        <f>IF($C79="","",ROW()-9)</f>
        <v/>
      </c>
      <c r="B79" s="21" t="n"/>
      <c r="C79" s="21" t="n"/>
      <c r="D79" s="25" t="n"/>
      <c r="E79" s="21" t="n"/>
      <c r="F79" s="43" t="n"/>
      <c r="G79" s="27" t="n"/>
      <c r="H79" s="43" t="n"/>
      <c r="I79" s="44" t="n"/>
      <c r="J79" s="21" t="n"/>
      <c r="K79" s="21" t="n"/>
      <c r="L79" s="45">
        <f>IF($C79="","",IF(OR($D79="",$F79=""),"",IFERROR($D79*$F79,"")))</f>
        <v/>
      </c>
      <c r="M79" s="45">
        <f>IF($C79="","",IF($G79="","",IFERROR($G79*IF($H79="",Assumptions!$B$4,$H79),"")))</f>
        <v/>
      </c>
      <c r="N79" s="45">
        <f>IF(OR($C79="",$K79="",$K79="Excluded",AND($L79="",$M79="")),"",IFERROR((IF($L79="",0,$L79)+IF($M79="",0,$M79))*(1+IF($I79="",Assumptions!$B$5,$I79)),""))</f>
        <v/>
      </c>
      <c r="O79" s="31">
        <f>IF($C79="","",IF($K79="","Check status",IF($J79="","Check responsibility",IF($K79="Excluded","Excluded",IF($K79="Needs Review","Check status review",IF($J79="Verify","Check responsibility",IF(OR(AND($D79="",$F79&lt;&gt;""),AND($D79&lt;&gt;"",$F79=""),AND($G79="",$H79&lt;&gt;""),AND($D79="",$F79="",$G79="")),"Check cost or labor",IF($I79&gt;Assumptions!$B$7,"Check markup",IF($N79&gt;Assumptions!$B$6,"Check line price","Entered")))))))))</f>
        <v/>
      </c>
    </row>
    <row r="80" ht="22" customHeight="1">
      <c r="A80" s="24">
        <f>IF($C80="","",ROW()-9)</f>
        <v/>
      </c>
      <c r="B80" s="21" t="n"/>
      <c r="C80" s="21" t="n"/>
      <c r="D80" s="25" t="n"/>
      <c r="E80" s="21" t="n"/>
      <c r="F80" s="43" t="n"/>
      <c r="G80" s="27" t="n"/>
      <c r="H80" s="43" t="n"/>
      <c r="I80" s="44" t="n"/>
      <c r="J80" s="21" t="n"/>
      <c r="K80" s="21" t="n"/>
      <c r="L80" s="38">
        <f>IF($C80="","",IF(OR($D80="",$F80=""),"",IFERROR($D80*$F80,"")))</f>
        <v/>
      </c>
      <c r="M80" s="38">
        <f>IF($C80="","",IF($G80="","",IFERROR($G80*IF($H80="",Assumptions!$B$4,$H80),"")))</f>
        <v/>
      </c>
      <c r="N80" s="38">
        <f>IF(OR($C80="",$K80="",$K80="Excluded",AND($L80="",$M80="")),"",IFERROR((IF($L80="",0,$L80)+IF($M80="",0,$M80))*(1+IF($I80="",Assumptions!$B$5,$I80)),""))</f>
        <v/>
      </c>
      <c r="O80" s="4">
        <f>IF($C80="","",IF($K80="","Check status",IF($J80="","Check responsibility",IF($K80="Excluded","Excluded",IF($K80="Needs Review","Check status review",IF($J80="Verify","Check responsibility",IF(OR(AND($D80="",$F80&lt;&gt;""),AND($D80&lt;&gt;"",$F80=""),AND($G80="",$H80&lt;&gt;""),AND($D80="",$F80="",$G80="")),"Check cost or labor",IF($I80&gt;Assumptions!$B$7,"Check markup",IF($N80&gt;Assumptions!$B$6,"Check line price","Entered")))))))))</f>
        <v/>
      </c>
    </row>
    <row r="81" ht="22" customHeight="1">
      <c r="A81" s="29">
        <f>IF($C81="","",ROW()-9)</f>
        <v/>
      </c>
      <c r="B81" s="21" t="n"/>
      <c r="C81" s="21" t="n"/>
      <c r="D81" s="25" t="n"/>
      <c r="E81" s="21" t="n"/>
      <c r="F81" s="43" t="n"/>
      <c r="G81" s="27" t="n"/>
      <c r="H81" s="43" t="n"/>
      <c r="I81" s="44" t="n"/>
      <c r="J81" s="21" t="n"/>
      <c r="K81" s="21" t="n"/>
      <c r="L81" s="45">
        <f>IF($C81="","",IF(OR($D81="",$F81=""),"",IFERROR($D81*$F81,"")))</f>
        <v/>
      </c>
      <c r="M81" s="45">
        <f>IF($C81="","",IF($G81="","",IFERROR($G81*IF($H81="",Assumptions!$B$4,$H81),"")))</f>
        <v/>
      </c>
      <c r="N81" s="45">
        <f>IF(OR($C81="",$K81="",$K81="Excluded",AND($L81="",$M81="")),"",IFERROR((IF($L81="",0,$L81)+IF($M81="",0,$M81))*(1+IF($I81="",Assumptions!$B$5,$I81)),""))</f>
        <v/>
      </c>
      <c r="O81" s="31">
        <f>IF($C81="","",IF($K81="","Check status",IF($J81="","Check responsibility",IF($K81="Excluded","Excluded",IF($K81="Needs Review","Check status review",IF($J81="Verify","Check responsibility",IF(OR(AND($D81="",$F81&lt;&gt;""),AND($D81&lt;&gt;"",$F81=""),AND($G81="",$H81&lt;&gt;""),AND($D81="",$F81="",$G81="")),"Check cost or labor",IF($I81&gt;Assumptions!$B$7,"Check markup",IF($N81&gt;Assumptions!$B$6,"Check line price","Entered")))))))))</f>
        <v/>
      </c>
    </row>
    <row r="82" ht="22" customHeight="1">
      <c r="A82" s="24">
        <f>IF($C82="","",ROW()-9)</f>
        <v/>
      </c>
      <c r="B82" s="21" t="n"/>
      <c r="C82" s="21" t="n"/>
      <c r="D82" s="25" t="n"/>
      <c r="E82" s="21" t="n"/>
      <c r="F82" s="43" t="n"/>
      <c r="G82" s="27" t="n"/>
      <c r="H82" s="43" t="n"/>
      <c r="I82" s="44" t="n"/>
      <c r="J82" s="21" t="n"/>
      <c r="K82" s="21" t="n"/>
      <c r="L82" s="38">
        <f>IF($C82="","",IF(OR($D82="",$F82=""),"",IFERROR($D82*$F82,"")))</f>
        <v/>
      </c>
      <c r="M82" s="38">
        <f>IF($C82="","",IF($G82="","",IFERROR($G82*IF($H82="",Assumptions!$B$4,$H82),"")))</f>
        <v/>
      </c>
      <c r="N82" s="38">
        <f>IF(OR($C82="",$K82="",$K82="Excluded",AND($L82="",$M82="")),"",IFERROR((IF($L82="",0,$L82)+IF($M82="",0,$M82))*(1+IF($I82="",Assumptions!$B$5,$I82)),""))</f>
        <v/>
      </c>
      <c r="O82" s="4">
        <f>IF($C82="","",IF($K82="","Check status",IF($J82="","Check responsibility",IF($K82="Excluded","Excluded",IF($K82="Needs Review","Check status review",IF($J82="Verify","Check responsibility",IF(OR(AND($D82="",$F82&lt;&gt;""),AND($D82&lt;&gt;"",$F82=""),AND($G82="",$H82&lt;&gt;""),AND($D82="",$F82="",$G82="")),"Check cost or labor",IF($I82&gt;Assumptions!$B$7,"Check markup",IF($N82&gt;Assumptions!$B$6,"Check line price","Entered")))))))))</f>
        <v/>
      </c>
    </row>
    <row r="83" ht="22" customHeight="1">
      <c r="A83" s="29">
        <f>IF($C83="","",ROW()-9)</f>
        <v/>
      </c>
      <c r="B83" s="21" t="n"/>
      <c r="C83" s="21" t="n"/>
      <c r="D83" s="25" t="n"/>
      <c r="E83" s="21" t="n"/>
      <c r="F83" s="43" t="n"/>
      <c r="G83" s="27" t="n"/>
      <c r="H83" s="43" t="n"/>
      <c r="I83" s="44" t="n"/>
      <c r="J83" s="21" t="n"/>
      <c r="K83" s="21" t="n"/>
      <c r="L83" s="45">
        <f>IF($C83="","",IF(OR($D83="",$F83=""),"",IFERROR($D83*$F83,"")))</f>
        <v/>
      </c>
      <c r="M83" s="45">
        <f>IF($C83="","",IF($G83="","",IFERROR($G83*IF($H83="",Assumptions!$B$4,$H83),"")))</f>
        <v/>
      </c>
      <c r="N83" s="45">
        <f>IF(OR($C83="",$K83="",$K83="Excluded",AND($L83="",$M83="")),"",IFERROR((IF($L83="",0,$L83)+IF($M83="",0,$M83))*(1+IF($I83="",Assumptions!$B$5,$I83)),""))</f>
        <v/>
      </c>
      <c r="O83" s="31">
        <f>IF($C83="","",IF($K83="","Check status",IF($J83="","Check responsibility",IF($K83="Excluded","Excluded",IF($K83="Needs Review","Check status review",IF($J83="Verify","Check responsibility",IF(OR(AND($D83="",$F83&lt;&gt;""),AND($D83&lt;&gt;"",$F83=""),AND($G83="",$H83&lt;&gt;""),AND($D83="",$F83="",$G83="")),"Check cost or labor",IF($I83&gt;Assumptions!$B$7,"Check markup",IF($N83&gt;Assumptions!$B$6,"Check line price","Entered")))))))))</f>
        <v/>
      </c>
    </row>
    <row r="84" ht="22" customHeight="1">
      <c r="A84" s="24">
        <f>IF($C84="","",ROW()-9)</f>
        <v/>
      </c>
      <c r="B84" s="21" t="n"/>
      <c r="C84" s="21" t="n"/>
      <c r="D84" s="25" t="n"/>
      <c r="E84" s="21" t="n"/>
      <c r="F84" s="43" t="n"/>
      <c r="G84" s="27" t="n"/>
      <c r="H84" s="43" t="n"/>
      <c r="I84" s="44" t="n"/>
      <c r="J84" s="21" t="n"/>
      <c r="K84" s="21" t="n"/>
      <c r="L84" s="38">
        <f>IF($C84="","",IF(OR($D84="",$F84=""),"",IFERROR($D84*$F84,"")))</f>
        <v/>
      </c>
      <c r="M84" s="38">
        <f>IF($C84="","",IF($G84="","",IFERROR($G84*IF($H84="",Assumptions!$B$4,$H84),"")))</f>
        <v/>
      </c>
      <c r="N84" s="38">
        <f>IF(OR($C84="",$K84="",$K84="Excluded",AND($L84="",$M84="")),"",IFERROR((IF($L84="",0,$L84)+IF($M84="",0,$M84))*(1+IF($I84="",Assumptions!$B$5,$I84)),""))</f>
        <v/>
      </c>
      <c r="O84" s="4">
        <f>IF($C84="","",IF($K84="","Check status",IF($J84="","Check responsibility",IF($K84="Excluded","Excluded",IF($K84="Needs Review","Check status review",IF($J84="Verify","Check responsibility",IF(OR(AND($D84="",$F84&lt;&gt;""),AND($D84&lt;&gt;"",$F84=""),AND($G84="",$H84&lt;&gt;""),AND($D84="",$F84="",$G84="")),"Check cost or labor",IF($I84&gt;Assumptions!$B$7,"Check markup",IF($N84&gt;Assumptions!$B$6,"Check line price","Entered")))))))))</f>
        <v/>
      </c>
    </row>
    <row r="85" ht="22" customHeight="1">
      <c r="A85" s="29">
        <f>IF($C85="","",ROW()-9)</f>
        <v/>
      </c>
      <c r="B85" s="21" t="n"/>
      <c r="C85" s="21" t="n"/>
      <c r="D85" s="25" t="n"/>
      <c r="E85" s="21" t="n"/>
      <c r="F85" s="43" t="n"/>
      <c r="G85" s="27" t="n"/>
      <c r="H85" s="43" t="n"/>
      <c r="I85" s="44" t="n"/>
      <c r="J85" s="21" t="n"/>
      <c r="K85" s="21" t="n"/>
      <c r="L85" s="45">
        <f>IF($C85="","",IF(OR($D85="",$F85=""),"",IFERROR($D85*$F85,"")))</f>
        <v/>
      </c>
      <c r="M85" s="45">
        <f>IF($C85="","",IF($G85="","",IFERROR($G85*IF($H85="",Assumptions!$B$4,$H85),"")))</f>
        <v/>
      </c>
      <c r="N85" s="45">
        <f>IF(OR($C85="",$K85="",$K85="Excluded",AND($L85="",$M85="")),"",IFERROR((IF($L85="",0,$L85)+IF($M85="",0,$M85))*(1+IF($I85="",Assumptions!$B$5,$I85)),""))</f>
        <v/>
      </c>
      <c r="O85" s="31">
        <f>IF($C85="","",IF($K85="","Check status",IF($J85="","Check responsibility",IF($K85="Excluded","Excluded",IF($K85="Needs Review","Check status review",IF($J85="Verify","Check responsibility",IF(OR(AND($D85="",$F85&lt;&gt;""),AND($D85&lt;&gt;"",$F85=""),AND($G85="",$H85&lt;&gt;""),AND($D85="",$F85="",$G85="")),"Check cost or labor",IF($I85&gt;Assumptions!$B$7,"Check markup",IF($N85&gt;Assumptions!$B$6,"Check line price","Entered")))))))))</f>
        <v/>
      </c>
    </row>
    <row r="86" ht="22" customHeight="1">
      <c r="A86" s="24">
        <f>IF($C86="","",ROW()-9)</f>
        <v/>
      </c>
      <c r="B86" s="21" t="n"/>
      <c r="C86" s="21" t="n"/>
      <c r="D86" s="25" t="n"/>
      <c r="E86" s="21" t="n"/>
      <c r="F86" s="43" t="n"/>
      <c r="G86" s="27" t="n"/>
      <c r="H86" s="43" t="n"/>
      <c r="I86" s="44" t="n"/>
      <c r="J86" s="21" t="n"/>
      <c r="K86" s="21" t="n"/>
      <c r="L86" s="38">
        <f>IF($C86="","",IF(OR($D86="",$F86=""),"",IFERROR($D86*$F86,"")))</f>
        <v/>
      </c>
      <c r="M86" s="38">
        <f>IF($C86="","",IF($G86="","",IFERROR($G86*IF($H86="",Assumptions!$B$4,$H86),"")))</f>
        <v/>
      </c>
      <c r="N86" s="38">
        <f>IF(OR($C86="",$K86="",$K86="Excluded",AND($L86="",$M86="")),"",IFERROR((IF($L86="",0,$L86)+IF($M86="",0,$M86))*(1+IF($I86="",Assumptions!$B$5,$I86)),""))</f>
        <v/>
      </c>
      <c r="O86" s="4">
        <f>IF($C86="","",IF($K86="","Check status",IF($J86="","Check responsibility",IF($K86="Excluded","Excluded",IF($K86="Needs Review","Check status review",IF($J86="Verify","Check responsibility",IF(OR(AND($D86="",$F86&lt;&gt;""),AND($D86&lt;&gt;"",$F86=""),AND($G86="",$H86&lt;&gt;""),AND($D86="",$F86="",$G86="")),"Check cost or labor",IF($I86&gt;Assumptions!$B$7,"Check markup",IF($N86&gt;Assumptions!$B$6,"Check line price","Entered")))))))))</f>
        <v/>
      </c>
    </row>
    <row r="87" ht="22" customHeight="1">
      <c r="A87" s="29">
        <f>IF($C87="","",ROW()-9)</f>
        <v/>
      </c>
      <c r="B87" s="21" t="n"/>
      <c r="C87" s="21" t="n"/>
      <c r="D87" s="25" t="n"/>
      <c r="E87" s="21" t="n"/>
      <c r="F87" s="43" t="n"/>
      <c r="G87" s="27" t="n"/>
      <c r="H87" s="43" t="n"/>
      <c r="I87" s="44" t="n"/>
      <c r="J87" s="21" t="n"/>
      <c r="K87" s="21" t="n"/>
      <c r="L87" s="45">
        <f>IF($C87="","",IF(OR($D87="",$F87=""),"",IFERROR($D87*$F87,"")))</f>
        <v/>
      </c>
      <c r="M87" s="45">
        <f>IF($C87="","",IF($G87="","",IFERROR($G87*IF($H87="",Assumptions!$B$4,$H87),"")))</f>
        <v/>
      </c>
      <c r="N87" s="45">
        <f>IF(OR($C87="",$K87="",$K87="Excluded",AND($L87="",$M87="")),"",IFERROR((IF($L87="",0,$L87)+IF($M87="",0,$M87))*(1+IF($I87="",Assumptions!$B$5,$I87)),""))</f>
        <v/>
      </c>
      <c r="O87" s="31">
        <f>IF($C87="","",IF($K87="","Check status",IF($J87="","Check responsibility",IF($K87="Excluded","Excluded",IF($K87="Needs Review","Check status review",IF($J87="Verify","Check responsibility",IF(OR(AND($D87="",$F87&lt;&gt;""),AND($D87&lt;&gt;"",$F87=""),AND($G87="",$H87&lt;&gt;""),AND($D87="",$F87="",$G87="")),"Check cost or labor",IF($I87&gt;Assumptions!$B$7,"Check markup",IF($N87&gt;Assumptions!$B$6,"Check line price","Entered")))))))))</f>
        <v/>
      </c>
    </row>
    <row r="88" ht="22" customHeight="1">
      <c r="A88" s="24">
        <f>IF($C88="","",ROW()-9)</f>
        <v/>
      </c>
      <c r="B88" s="21" t="n"/>
      <c r="C88" s="21" t="n"/>
      <c r="D88" s="25" t="n"/>
      <c r="E88" s="21" t="n"/>
      <c r="F88" s="43" t="n"/>
      <c r="G88" s="27" t="n"/>
      <c r="H88" s="43" t="n"/>
      <c r="I88" s="44" t="n"/>
      <c r="J88" s="21" t="n"/>
      <c r="K88" s="21" t="n"/>
      <c r="L88" s="38">
        <f>IF($C88="","",IF(OR($D88="",$F88=""),"",IFERROR($D88*$F88,"")))</f>
        <v/>
      </c>
      <c r="M88" s="38">
        <f>IF($C88="","",IF($G88="","",IFERROR($G88*IF($H88="",Assumptions!$B$4,$H88),"")))</f>
        <v/>
      </c>
      <c r="N88" s="38">
        <f>IF(OR($C88="",$K88="",$K88="Excluded",AND($L88="",$M88="")),"",IFERROR((IF($L88="",0,$L88)+IF($M88="",0,$M88))*(1+IF($I88="",Assumptions!$B$5,$I88)),""))</f>
        <v/>
      </c>
      <c r="O88" s="4">
        <f>IF($C88="","",IF($K88="","Check status",IF($J88="","Check responsibility",IF($K88="Excluded","Excluded",IF($K88="Needs Review","Check status review",IF($J88="Verify","Check responsibility",IF(OR(AND($D88="",$F88&lt;&gt;""),AND($D88&lt;&gt;"",$F88=""),AND($G88="",$H88&lt;&gt;""),AND($D88="",$F88="",$G88="")),"Check cost or labor",IF($I88&gt;Assumptions!$B$7,"Check markup",IF($N88&gt;Assumptions!$B$6,"Check line price","Entered")))))))))</f>
        <v/>
      </c>
    </row>
    <row r="89" ht="22" customHeight="1">
      <c r="A89" s="29">
        <f>IF($C89="","",ROW()-9)</f>
        <v/>
      </c>
      <c r="B89" s="21" t="n"/>
      <c r="C89" s="21" t="n"/>
      <c r="D89" s="25" t="n"/>
      <c r="E89" s="21" t="n"/>
      <c r="F89" s="43" t="n"/>
      <c r="G89" s="27" t="n"/>
      <c r="H89" s="43" t="n"/>
      <c r="I89" s="44" t="n"/>
      <c r="J89" s="21" t="n"/>
      <c r="K89" s="21" t="n"/>
      <c r="L89" s="45">
        <f>IF($C89="","",IF(OR($D89="",$F89=""),"",IFERROR($D89*$F89,"")))</f>
        <v/>
      </c>
      <c r="M89" s="45">
        <f>IF($C89="","",IF($G89="","",IFERROR($G89*IF($H89="",Assumptions!$B$4,$H89),"")))</f>
        <v/>
      </c>
      <c r="N89" s="45">
        <f>IF(OR($C89="",$K89="",$K89="Excluded",AND($L89="",$M89="")),"",IFERROR((IF($L89="",0,$L89)+IF($M89="",0,$M89))*(1+IF($I89="",Assumptions!$B$5,$I89)),""))</f>
        <v/>
      </c>
      <c r="O89" s="31">
        <f>IF($C89="","",IF($K89="","Check status",IF($J89="","Check responsibility",IF($K89="Excluded","Excluded",IF($K89="Needs Review","Check status review",IF($J89="Verify","Check responsibility",IF(OR(AND($D89="",$F89&lt;&gt;""),AND($D89&lt;&gt;"",$F89=""),AND($G89="",$H89&lt;&gt;""),AND($D89="",$F89="",$G89="")),"Check cost or labor",IF($I89&gt;Assumptions!$B$7,"Check markup",IF($N89&gt;Assumptions!$B$6,"Check line price","Entered")))))))))</f>
        <v/>
      </c>
    </row>
    <row r="90" ht="22" customHeight="1">
      <c r="A90" s="24">
        <f>IF($C90="","",ROW()-9)</f>
        <v/>
      </c>
      <c r="B90" s="21" t="n"/>
      <c r="C90" s="21" t="n"/>
      <c r="D90" s="25" t="n"/>
      <c r="E90" s="21" t="n"/>
      <c r="F90" s="43" t="n"/>
      <c r="G90" s="27" t="n"/>
      <c r="H90" s="43" t="n"/>
      <c r="I90" s="44" t="n"/>
      <c r="J90" s="21" t="n"/>
      <c r="K90" s="21" t="n"/>
      <c r="L90" s="38">
        <f>IF($C90="","",IF(OR($D90="",$F90=""),"",IFERROR($D90*$F90,"")))</f>
        <v/>
      </c>
      <c r="M90" s="38">
        <f>IF($C90="","",IF($G90="","",IFERROR($G90*IF($H90="",Assumptions!$B$4,$H90),"")))</f>
        <v/>
      </c>
      <c r="N90" s="38">
        <f>IF(OR($C90="",$K90="",$K90="Excluded",AND($L90="",$M90="")),"",IFERROR((IF($L90="",0,$L90)+IF($M90="",0,$M90))*(1+IF($I90="",Assumptions!$B$5,$I90)),""))</f>
        <v/>
      </c>
      <c r="O90" s="4">
        <f>IF($C90="","",IF($K90="","Check status",IF($J90="","Check responsibility",IF($K90="Excluded","Excluded",IF($K90="Needs Review","Check status review",IF($J90="Verify","Check responsibility",IF(OR(AND($D90="",$F90&lt;&gt;""),AND($D90&lt;&gt;"",$F90=""),AND($G90="",$H90&lt;&gt;""),AND($D90="",$F90="",$G90="")),"Check cost or labor",IF($I90&gt;Assumptions!$B$7,"Check markup",IF($N90&gt;Assumptions!$B$6,"Check line price","Entered")))))))))</f>
        <v/>
      </c>
    </row>
    <row r="91" ht="22" customHeight="1">
      <c r="A91" s="29">
        <f>IF($C91="","",ROW()-9)</f>
        <v/>
      </c>
      <c r="B91" s="21" t="n"/>
      <c r="C91" s="21" t="n"/>
      <c r="D91" s="25" t="n"/>
      <c r="E91" s="21" t="n"/>
      <c r="F91" s="43" t="n"/>
      <c r="G91" s="27" t="n"/>
      <c r="H91" s="43" t="n"/>
      <c r="I91" s="44" t="n"/>
      <c r="J91" s="21" t="n"/>
      <c r="K91" s="21" t="n"/>
      <c r="L91" s="45">
        <f>IF($C91="","",IF(OR($D91="",$F91=""),"",IFERROR($D91*$F91,"")))</f>
        <v/>
      </c>
      <c r="M91" s="45">
        <f>IF($C91="","",IF($G91="","",IFERROR($G91*IF($H91="",Assumptions!$B$4,$H91),"")))</f>
        <v/>
      </c>
      <c r="N91" s="45">
        <f>IF(OR($C91="",$K91="",$K91="Excluded",AND($L91="",$M91="")),"",IFERROR((IF($L91="",0,$L91)+IF($M91="",0,$M91))*(1+IF($I91="",Assumptions!$B$5,$I91)),""))</f>
        <v/>
      </c>
      <c r="O91" s="31">
        <f>IF($C91="","",IF($K91="","Check status",IF($J91="","Check responsibility",IF($K91="Excluded","Excluded",IF($K91="Needs Review","Check status review",IF($J91="Verify","Check responsibility",IF(OR(AND($D91="",$F91&lt;&gt;""),AND($D91&lt;&gt;"",$F91=""),AND($G91="",$H91&lt;&gt;""),AND($D91="",$F91="",$G91="")),"Check cost or labor",IF($I91&gt;Assumptions!$B$7,"Check markup",IF($N91&gt;Assumptions!$B$6,"Check line price","Entered")))))))))</f>
        <v/>
      </c>
    </row>
    <row r="92" ht="22" customHeight="1">
      <c r="A92" s="24">
        <f>IF($C92="","",ROW()-9)</f>
        <v/>
      </c>
      <c r="B92" s="21" t="n"/>
      <c r="C92" s="21" t="n"/>
      <c r="D92" s="25" t="n"/>
      <c r="E92" s="21" t="n"/>
      <c r="F92" s="43" t="n"/>
      <c r="G92" s="27" t="n"/>
      <c r="H92" s="43" t="n"/>
      <c r="I92" s="44" t="n"/>
      <c r="J92" s="21" t="n"/>
      <c r="K92" s="21" t="n"/>
      <c r="L92" s="38">
        <f>IF($C92="","",IF(OR($D92="",$F92=""),"",IFERROR($D92*$F92,"")))</f>
        <v/>
      </c>
      <c r="M92" s="38">
        <f>IF($C92="","",IF($G92="","",IFERROR($G92*IF($H92="",Assumptions!$B$4,$H92),"")))</f>
        <v/>
      </c>
      <c r="N92" s="38">
        <f>IF(OR($C92="",$K92="",$K92="Excluded",AND($L92="",$M92="")),"",IFERROR((IF($L92="",0,$L92)+IF($M92="",0,$M92))*(1+IF($I92="",Assumptions!$B$5,$I92)),""))</f>
        <v/>
      </c>
      <c r="O92" s="4">
        <f>IF($C92="","",IF($K92="","Check status",IF($J92="","Check responsibility",IF($K92="Excluded","Excluded",IF($K92="Needs Review","Check status review",IF($J92="Verify","Check responsibility",IF(OR(AND($D92="",$F92&lt;&gt;""),AND($D92&lt;&gt;"",$F92=""),AND($G92="",$H92&lt;&gt;""),AND($D92="",$F92="",$G92="")),"Check cost or labor",IF($I92&gt;Assumptions!$B$7,"Check markup",IF($N92&gt;Assumptions!$B$6,"Check line price","Entered")))))))))</f>
        <v/>
      </c>
    </row>
    <row r="93" ht="22" customHeight="1">
      <c r="A93" s="29">
        <f>IF($C93="","",ROW()-9)</f>
        <v/>
      </c>
      <c r="B93" s="21" t="n"/>
      <c r="C93" s="21" t="n"/>
      <c r="D93" s="25" t="n"/>
      <c r="E93" s="21" t="n"/>
      <c r="F93" s="43" t="n"/>
      <c r="G93" s="27" t="n"/>
      <c r="H93" s="43" t="n"/>
      <c r="I93" s="44" t="n"/>
      <c r="J93" s="21" t="n"/>
      <c r="K93" s="21" t="n"/>
      <c r="L93" s="45">
        <f>IF($C93="","",IF(OR($D93="",$F93=""),"",IFERROR($D93*$F93,"")))</f>
        <v/>
      </c>
      <c r="M93" s="45">
        <f>IF($C93="","",IF($G93="","",IFERROR($G93*IF($H93="",Assumptions!$B$4,$H93),"")))</f>
        <v/>
      </c>
      <c r="N93" s="45">
        <f>IF(OR($C93="",$K93="",$K93="Excluded",AND($L93="",$M93="")),"",IFERROR((IF($L93="",0,$L93)+IF($M93="",0,$M93))*(1+IF($I93="",Assumptions!$B$5,$I93)),""))</f>
        <v/>
      </c>
      <c r="O93" s="31">
        <f>IF($C93="","",IF($K93="","Check status",IF($J93="","Check responsibility",IF($K93="Excluded","Excluded",IF($K93="Needs Review","Check status review",IF($J93="Verify","Check responsibility",IF(OR(AND($D93="",$F93&lt;&gt;""),AND($D93&lt;&gt;"",$F93=""),AND($G93="",$H93&lt;&gt;""),AND($D93="",$F93="",$G93="")),"Check cost or labor",IF($I93&gt;Assumptions!$B$7,"Check markup",IF($N93&gt;Assumptions!$B$6,"Check line price","Entered")))))))))</f>
        <v/>
      </c>
    </row>
    <row r="94" ht="22" customHeight="1">
      <c r="A94" s="24">
        <f>IF($C94="","",ROW()-9)</f>
        <v/>
      </c>
      <c r="B94" s="21" t="n"/>
      <c r="C94" s="21" t="n"/>
      <c r="D94" s="25" t="n"/>
      <c r="E94" s="21" t="n"/>
      <c r="F94" s="43" t="n"/>
      <c r="G94" s="27" t="n"/>
      <c r="H94" s="43" t="n"/>
      <c r="I94" s="44" t="n"/>
      <c r="J94" s="21" t="n"/>
      <c r="K94" s="21" t="n"/>
      <c r="L94" s="38">
        <f>IF($C94="","",IF(OR($D94="",$F94=""),"",IFERROR($D94*$F94,"")))</f>
        <v/>
      </c>
      <c r="M94" s="38">
        <f>IF($C94="","",IF($G94="","",IFERROR($G94*IF($H94="",Assumptions!$B$4,$H94),"")))</f>
        <v/>
      </c>
      <c r="N94" s="38">
        <f>IF(OR($C94="",$K94="",$K94="Excluded",AND($L94="",$M94="")),"",IFERROR((IF($L94="",0,$L94)+IF($M94="",0,$M94))*(1+IF($I94="",Assumptions!$B$5,$I94)),""))</f>
        <v/>
      </c>
      <c r="O94" s="4">
        <f>IF($C94="","",IF($K94="","Check status",IF($J94="","Check responsibility",IF($K94="Excluded","Excluded",IF($K94="Needs Review","Check status review",IF($J94="Verify","Check responsibility",IF(OR(AND($D94="",$F94&lt;&gt;""),AND($D94&lt;&gt;"",$F94=""),AND($G94="",$H94&lt;&gt;""),AND($D94="",$F94="",$G94="")),"Check cost or labor",IF($I94&gt;Assumptions!$B$7,"Check markup",IF($N94&gt;Assumptions!$B$6,"Check line price","Entered")))))))))</f>
        <v/>
      </c>
    </row>
    <row r="95" ht="22" customHeight="1">
      <c r="A95" s="29">
        <f>IF($C95="","",ROW()-9)</f>
        <v/>
      </c>
      <c r="B95" s="21" t="n"/>
      <c r="C95" s="21" t="n"/>
      <c r="D95" s="25" t="n"/>
      <c r="E95" s="21" t="n"/>
      <c r="F95" s="43" t="n"/>
      <c r="G95" s="27" t="n"/>
      <c r="H95" s="43" t="n"/>
      <c r="I95" s="44" t="n"/>
      <c r="J95" s="21" t="n"/>
      <c r="K95" s="21" t="n"/>
      <c r="L95" s="45">
        <f>IF($C95="","",IF(OR($D95="",$F95=""),"",IFERROR($D95*$F95,"")))</f>
        <v/>
      </c>
      <c r="M95" s="45">
        <f>IF($C95="","",IF($G95="","",IFERROR($G95*IF($H95="",Assumptions!$B$4,$H95),"")))</f>
        <v/>
      </c>
      <c r="N95" s="45">
        <f>IF(OR($C95="",$K95="",$K95="Excluded",AND($L95="",$M95="")),"",IFERROR((IF($L95="",0,$L95)+IF($M95="",0,$M95))*(1+IF($I95="",Assumptions!$B$5,$I95)),""))</f>
        <v/>
      </c>
      <c r="O95" s="31">
        <f>IF($C95="","",IF($K95="","Check status",IF($J95="","Check responsibility",IF($K95="Excluded","Excluded",IF($K95="Needs Review","Check status review",IF($J95="Verify","Check responsibility",IF(OR(AND($D95="",$F95&lt;&gt;""),AND($D95&lt;&gt;"",$F95=""),AND($G95="",$H95&lt;&gt;""),AND($D95="",$F95="",$G95="")),"Check cost or labor",IF($I95&gt;Assumptions!$B$7,"Check markup",IF($N95&gt;Assumptions!$B$6,"Check line price","Entered")))))))))</f>
        <v/>
      </c>
    </row>
    <row r="96" ht="22" customHeight="1">
      <c r="A96" s="24">
        <f>IF($C96="","",ROW()-9)</f>
        <v/>
      </c>
      <c r="B96" s="21" t="n"/>
      <c r="C96" s="21" t="n"/>
      <c r="D96" s="25" t="n"/>
      <c r="E96" s="21" t="n"/>
      <c r="F96" s="43" t="n"/>
      <c r="G96" s="27" t="n"/>
      <c r="H96" s="43" t="n"/>
      <c r="I96" s="44" t="n"/>
      <c r="J96" s="21" t="n"/>
      <c r="K96" s="21" t="n"/>
      <c r="L96" s="38">
        <f>IF($C96="","",IF(OR($D96="",$F96=""),"",IFERROR($D96*$F96,"")))</f>
        <v/>
      </c>
      <c r="M96" s="38">
        <f>IF($C96="","",IF($G96="","",IFERROR($G96*IF($H96="",Assumptions!$B$4,$H96),"")))</f>
        <v/>
      </c>
      <c r="N96" s="38">
        <f>IF(OR($C96="",$K96="",$K96="Excluded",AND($L96="",$M96="")),"",IFERROR((IF($L96="",0,$L96)+IF($M96="",0,$M96))*(1+IF($I96="",Assumptions!$B$5,$I96)),""))</f>
        <v/>
      </c>
      <c r="O96" s="4">
        <f>IF($C96="","",IF($K96="","Check status",IF($J96="","Check responsibility",IF($K96="Excluded","Excluded",IF($K96="Needs Review","Check status review",IF($J96="Verify","Check responsibility",IF(OR(AND($D96="",$F96&lt;&gt;""),AND($D96&lt;&gt;"",$F96=""),AND($G96="",$H96&lt;&gt;""),AND($D96="",$F96="",$G96="")),"Check cost or labor",IF($I96&gt;Assumptions!$B$7,"Check markup",IF($N96&gt;Assumptions!$B$6,"Check line price","Entered")))))))))</f>
        <v/>
      </c>
    </row>
    <row r="97" ht="22" customHeight="1">
      <c r="A97" s="29">
        <f>IF($C97="","",ROW()-9)</f>
        <v/>
      </c>
      <c r="B97" s="21" t="n"/>
      <c r="C97" s="21" t="n"/>
      <c r="D97" s="25" t="n"/>
      <c r="E97" s="21" t="n"/>
      <c r="F97" s="43" t="n"/>
      <c r="G97" s="27" t="n"/>
      <c r="H97" s="43" t="n"/>
      <c r="I97" s="44" t="n"/>
      <c r="J97" s="21" t="n"/>
      <c r="K97" s="21" t="n"/>
      <c r="L97" s="45">
        <f>IF($C97="","",IF(OR($D97="",$F97=""),"",IFERROR($D97*$F97,"")))</f>
        <v/>
      </c>
      <c r="M97" s="45">
        <f>IF($C97="","",IF($G97="","",IFERROR($G97*IF($H97="",Assumptions!$B$4,$H97),"")))</f>
        <v/>
      </c>
      <c r="N97" s="45">
        <f>IF(OR($C97="",$K97="",$K97="Excluded",AND($L97="",$M97="")),"",IFERROR((IF($L97="",0,$L97)+IF($M97="",0,$M97))*(1+IF($I97="",Assumptions!$B$5,$I97)),""))</f>
        <v/>
      </c>
      <c r="O97" s="31">
        <f>IF($C97="","",IF($K97="","Check status",IF($J97="","Check responsibility",IF($K97="Excluded","Excluded",IF($K97="Needs Review","Check status review",IF($J97="Verify","Check responsibility",IF(OR(AND($D97="",$F97&lt;&gt;""),AND($D97&lt;&gt;"",$F97=""),AND($G97="",$H97&lt;&gt;""),AND($D97="",$F97="",$G97="")),"Check cost or labor",IF($I97&gt;Assumptions!$B$7,"Check markup",IF($N97&gt;Assumptions!$B$6,"Check line price","Entered")))))))))</f>
        <v/>
      </c>
    </row>
    <row r="98" ht="22" customHeight="1">
      <c r="A98" s="24">
        <f>IF($C98="","",ROW()-9)</f>
        <v/>
      </c>
      <c r="B98" s="21" t="n"/>
      <c r="C98" s="21" t="n"/>
      <c r="D98" s="25" t="n"/>
      <c r="E98" s="21" t="n"/>
      <c r="F98" s="43" t="n"/>
      <c r="G98" s="27" t="n"/>
      <c r="H98" s="43" t="n"/>
      <c r="I98" s="44" t="n"/>
      <c r="J98" s="21" t="n"/>
      <c r="K98" s="21" t="n"/>
      <c r="L98" s="38">
        <f>IF($C98="","",IF(OR($D98="",$F98=""),"",IFERROR($D98*$F98,"")))</f>
        <v/>
      </c>
      <c r="M98" s="38">
        <f>IF($C98="","",IF($G98="","",IFERROR($G98*IF($H98="",Assumptions!$B$4,$H98),"")))</f>
        <v/>
      </c>
      <c r="N98" s="38">
        <f>IF(OR($C98="",$K98="",$K98="Excluded",AND($L98="",$M98="")),"",IFERROR((IF($L98="",0,$L98)+IF($M98="",0,$M98))*(1+IF($I98="",Assumptions!$B$5,$I98)),""))</f>
        <v/>
      </c>
      <c r="O98" s="4">
        <f>IF($C98="","",IF($K98="","Check status",IF($J98="","Check responsibility",IF($K98="Excluded","Excluded",IF($K98="Needs Review","Check status review",IF($J98="Verify","Check responsibility",IF(OR(AND($D98="",$F98&lt;&gt;""),AND($D98&lt;&gt;"",$F98=""),AND($G98="",$H98&lt;&gt;""),AND($D98="",$F98="",$G98="")),"Check cost or labor",IF($I98&gt;Assumptions!$B$7,"Check markup",IF($N98&gt;Assumptions!$B$6,"Check line price","Entered")))))))))</f>
        <v/>
      </c>
    </row>
    <row r="99" ht="22" customHeight="1">
      <c r="A99" s="29">
        <f>IF($C99="","",ROW()-9)</f>
        <v/>
      </c>
      <c r="B99" s="21" t="n"/>
      <c r="C99" s="21" t="n"/>
      <c r="D99" s="25" t="n"/>
      <c r="E99" s="21" t="n"/>
      <c r="F99" s="43" t="n"/>
      <c r="G99" s="27" t="n"/>
      <c r="H99" s="43" t="n"/>
      <c r="I99" s="44" t="n"/>
      <c r="J99" s="21" t="n"/>
      <c r="K99" s="21" t="n"/>
      <c r="L99" s="45">
        <f>IF($C99="","",IF(OR($D99="",$F99=""),"",IFERROR($D99*$F99,"")))</f>
        <v/>
      </c>
      <c r="M99" s="45">
        <f>IF($C99="","",IF($G99="","",IFERROR($G99*IF($H99="",Assumptions!$B$4,$H99),"")))</f>
        <v/>
      </c>
      <c r="N99" s="45">
        <f>IF(OR($C99="",$K99="",$K99="Excluded",AND($L99="",$M99="")),"",IFERROR((IF($L99="",0,$L99)+IF($M99="",0,$M99))*(1+IF($I99="",Assumptions!$B$5,$I99)),""))</f>
        <v/>
      </c>
      <c r="O99" s="31">
        <f>IF($C99="","",IF($K99="","Check status",IF($J99="","Check responsibility",IF($K99="Excluded","Excluded",IF($K99="Needs Review","Check status review",IF($J99="Verify","Check responsibility",IF(OR(AND($D99="",$F99&lt;&gt;""),AND($D99&lt;&gt;"",$F99=""),AND($G99="",$H99&lt;&gt;""),AND($D99="",$F99="",$G99="")),"Check cost or labor",IF($I99&gt;Assumptions!$B$7,"Check markup",IF($N99&gt;Assumptions!$B$6,"Check line price","Entered")))))))))</f>
        <v/>
      </c>
    </row>
    <row r="100" ht="22" customHeight="1">
      <c r="A100" s="24">
        <f>IF($C100="","",ROW()-9)</f>
        <v/>
      </c>
      <c r="B100" s="21" t="n"/>
      <c r="C100" s="21" t="n"/>
      <c r="D100" s="25" t="n"/>
      <c r="E100" s="21" t="n"/>
      <c r="F100" s="43" t="n"/>
      <c r="G100" s="27" t="n"/>
      <c r="H100" s="43" t="n"/>
      <c r="I100" s="44" t="n"/>
      <c r="J100" s="21" t="n"/>
      <c r="K100" s="21" t="n"/>
      <c r="L100" s="38">
        <f>IF($C100="","",IF(OR($D100="",$F100=""),"",IFERROR($D100*$F100,"")))</f>
        <v/>
      </c>
      <c r="M100" s="38">
        <f>IF($C100="","",IF($G100="","",IFERROR($G100*IF($H100="",Assumptions!$B$4,$H100),"")))</f>
        <v/>
      </c>
      <c r="N100" s="38">
        <f>IF(OR($C100="",$K100="",$K100="Excluded",AND($L100="",$M100="")),"",IFERROR((IF($L100="",0,$L100)+IF($M100="",0,$M100))*(1+IF($I100="",Assumptions!$B$5,$I100)),""))</f>
        <v/>
      </c>
      <c r="O100" s="4">
        <f>IF($C100="","",IF($K100="","Check status",IF($J100="","Check responsibility",IF($K100="Excluded","Excluded",IF($K100="Needs Review","Check status review",IF($J100="Verify","Check responsibility",IF(OR(AND($D100="",$F100&lt;&gt;""),AND($D100&lt;&gt;"",$F100=""),AND($G100="",$H100&lt;&gt;""),AND($D100="",$F100="",$G100="")),"Check cost or labor",IF($I100&gt;Assumptions!$B$7,"Check markup",IF($N100&gt;Assumptions!$B$6,"Check line price","Entered")))))))))</f>
        <v/>
      </c>
    </row>
    <row r="101" ht="22" customHeight="1">
      <c r="A101" s="29">
        <f>IF($C101="","",ROW()-9)</f>
        <v/>
      </c>
      <c r="B101" s="21" t="n"/>
      <c r="C101" s="21" t="n"/>
      <c r="D101" s="25" t="n"/>
      <c r="E101" s="21" t="n"/>
      <c r="F101" s="43" t="n"/>
      <c r="G101" s="27" t="n"/>
      <c r="H101" s="43" t="n"/>
      <c r="I101" s="44" t="n"/>
      <c r="J101" s="21" t="n"/>
      <c r="K101" s="21" t="n"/>
      <c r="L101" s="45">
        <f>IF($C101="","",IF(OR($D101="",$F101=""),"",IFERROR($D101*$F101,"")))</f>
        <v/>
      </c>
      <c r="M101" s="45">
        <f>IF($C101="","",IF($G101="","",IFERROR($G101*IF($H101="",Assumptions!$B$4,$H101),"")))</f>
        <v/>
      </c>
      <c r="N101" s="45">
        <f>IF(OR($C101="",$K101="",$K101="Excluded",AND($L101="",$M101="")),"",IFERROR((IF($L101="",0,$L101)+IF($M101="",0,$M101))*(1+IF($I101="",Assumptions!$B$5,$I101)),""))</f>
        <v/>
      </c>
      <c r="O101" s="31">
        <f>IF($C101="","",IF($K101="","Check status",IF($J101="","Check responsibility",IF($K101="Excluded","Excluded",IF($K101="Needs Review","Check status review",IF($J101="Verify","Check responsibility",IF(OR(AND($D101="",$F101&lt;&gt;""),AND($D101&lt;&gt;"",$F101=""),AND($G101="",$H101&lt;&gt;""),AND($D101="",$F101="",$G101="")),"Check cost or labor",IF($I101&gt;Assumptions!$B$7,"Check markup",IF($N101&gt;Assumptions!$B$6,"Check line price","Entered")))))))))</f>
        <v/>
      </c>
    </row>
    <row r="102" ht="22" customHeight="1">
      <c r="A102" s="24">
        <f>IF($C102="","",ROW()-9)</f>
        <v/>
      </c>
      <c r="B102" s="21" t="n"/>
      <c r="C102" s="21" t="n"/>
      <c r="D102" s="25" t="n"/>
      <c r="E102" s="21" t="n"/>
      <c r="F102" s="43" t="n"/>
      <c r="G102" s="27" t="n"/>
      <c r="H102" s="43" t="n"/>
      <c r="I102" s="44" t="n"/>
      <c r="J102" s="21" t="n"/>
      <c r="K102" s="21" t="n"/>
      <c r="L102" s="38">
        <f>IF($C102="","",IF(OR($D102="",$F102=""),"",IFERROR($D102*$F102,"")))</f>
        <v/>
      </c>
      <c r="M102" s="38">
        <f>IF($C102="","",IF($G102="","",IFERROR($G102*IF($H102="",Assumptions!$B$4,$H102),"")))</f>
        <v/>
      </c>
      <c r="N102" s="38">
        <f>IF(OR($C102="",$K102="",$K102="Excluded",AND($L102="",$M102="")),"",IFERROR((IF($L102="",0,$L102)+IF($M102="",0,$M102))*(1+IF($I102="",Assumptions!$B$5,$I102)),""))</f>
        <v/>
      </c>
      <c r="O102" s="4">
        <f>IF($C102="","",IF($K102="","Check status",IF($J102="","Check responsibility",IF($K102="Excluded","Excluded",IF($K102="Needs Review","Check status review",IF($J102="Verify","Check responsibility",IF(OR(AND($D102="",$F102&lt;&gt;""),AND($D102&lt;&gt;"",$F102=""),AND($G102="",$H102&lt;&gt;""),AND($D102="",$F102="",$G102="")),"Check cost or labor",IF($I102&gt;Assumptions!$B$7,"Check markup",IF($N102&gt;Assumptions!$B$6,"Check line price","Entered")))))))))</f>
        <v/>
      </c>
    </row>
    <row r="103" ht="22" customHeight="1">
      <c r="A103" s="29">
        <f>IF($C103="","",ROW()-9)</f>
        <v/>
      </c>
      <c r="B103" s="21" t="n"/>
      <c r="C103" s="21" t="n"/>
      <c r="D103" s="25" t="n"/>
      <c r="E103" s="21" t="n"/>
      <c r="F103" s="43" t="n"/>
      <c r="G103" s="27" t="n"/>
      <c r="H103" s="43" t="n"/>
      <c r="I103" s="44" t="n"/>
      <c r="J103" s="21" t="n"/>
      <c r="K103" s="21" t="n"/>
      <c r="L103" s="45">
        <f>IF($C103="","",IF(OR($D103="",$F103=""),"",IFERROR($D103*$F103,"")))</f>
        <v/>
      </c>
      <c r="M103" s="45">
        <f>IF($C103="","",IF($G103="","",IFERROR($G103*IF($H103="",Assumptions!$B$4,$H103),"")))</f>
        <v/>
      </c>
      <c r="N103" s="45">
        <f>IF(OR($C103="",$K103="",$K103="Excluded",AND($L103="",$M103="")),"",IFERROR((IF($L103="",0,$L103)+IF($M103="",0,$M103))*(1+IF($I103="",Assumptions!$B$5,$I103)),""))</f>
        <v/>
      </c>
      <c r="O103" s="31">
        <f>IF($C103="","",IF($K103="","Check status",IF($J103="","Check responsibility",IF($K103="Excluded","Excluded",IF($K103="Needs Review","Check status review",IF($J103="Verify","Check responsibility",IF(OR(AND($D103="",$F103&lt;&gt;""),AND($D103&lt;&gt;"",$F103=""),AND($G103="",$H103&lt;&gt;""),AND($D103="",$F103="",$G103="")),"Check cost or labor",IF($I103&gt;Assumptions!$B$7,"Check markup",IF($N103&gt;Assumptions!$B$6,"Check line price","Entered")))))))))</f>
        <v/>
      </c>
    </row>
    <row r="104" ht="22" customHeight="1">
      <c r="A104" s="24">
        <f>IF($C104="","",ROW()-9)</f>
        <v/>
      </c>
      <c r="B104" s="21" t="n"/>
      <c r="C104" s="21" t="n"/>
      <c r="D104" s="25" t="n"/>
      <c r="E104" s="21" t="n"/>
      <c r="F104" s="43" t="n"/>
      <c r="G104" s="27" t="n"/>
      <c r="H104" s="43" t="n"/>
      <c r="I104" s="44" t="n"/>
      <c r="J104" s="21" t="n"/>
      <c r="K104" s="21" t="n"/>
      <c r="L104" s="38">
        <f>IF($C104="","",IF(OR($D104="",$F104=""),"",IFERROR($D104*$F104,"")))</f>
        <v/>
      </c>
      <c r="M104" s="38">
        <f>IF($C104="","",IF($G104="","",IFERROR($G104*IF($H104="",Assumptions!$B$4,$H104),"")))</f>
        <v/>
      </c>
      <c r="N104" s="38">
        <f>IF(OR($C104="",$K104="",$K104="Excluded",AND($L104="",$M104="")),"",IFERROR((IF($L104="",0,$L104)+IF($M104="",0,$M104))*(1+IF($I104="",Assumptions!$B$5,$I104)),""))</f>
        <v/>
      </c>
      <c r="O104" s="4">
        <f>IF($C104="","",IF($K104="","Check status",IF($J104="","Check responsibility",IF($K104="Excluded","Excluded",IF($K104="Needs Review","Check status review",IF($J104="Verify","Check responsibility",IF(OR(AND($D104="",$F104&lt;&gt;""),AND($D104&lt;&gt;"",$F104=""),AND($G104="",$H104&lt;&gt;""),AND($D104="",$F104="",$G104="")),"Check cost or labor",IF($I104&gt;Assumptions!$B$7,"Check markup",IF($N104&gt;Assumptions!$B$6,"Check line price","Entered")))))))))</f>
        <v/>
      </c>
    </row>
    <row r="105" ht="22" customHeight="1">
      <c r="A105" s="29">
        <f>IF($C105="","",ROW()-9)</f>
        <v/>
      </c>
      <c r="B105" s="21" t="n"/>
      <c r="C105" s="21" t="n"/>
      <c r="D105" s="25" t="n"/>
      <c r="E105" s="21" t="n"/>
      <c r="F105" s="43" t="n"/>
      <c r="G105" s="27" t="n"/>
      <c r="H105" s="43" t="n"/>
      <c r="I105" s="44" t="n"/>
      <c r="J105" s="21" t="n"/>
      <c r="K105" s="21" t="n"/>
      <c r="L105" s="45">
        <f>IF($C105="","",IF(OR($D105="",$F105=""),"",IFERROR($D105*$F105,"")))</f>
        <v/>
      </c>
      <c r="M105" s="45">
        <f>IF($C105="","",IF($G105="","",IFERROR($G105*IF($H105="",Assumptions!$B$4,$H105),"")))</f>
        <v/>
      </c>
      <c r="N105" s="45">
        <f>IF(OR($C105="",$K105="",$K105="Excluded",AND($L105="",$M105="")),"",IFERROR((IF($L105="",0,$L105)+IF($M105="",0,$M105))*(1+IF($I105="",Assumptions!$B$5,$I105)),""))</f>
        <v/>
      </c>
      <c r="O105" s="31">
        <f>IF($C105="","",IF($K105="","Check status",IF($J105="","Check responsibility",IF($K105="Excluded","Excluded",IF($K105="Needs Review","Check status review",IF($J105="Verify","Check responsibility",IF(OR(AND($D105="",$F105&lt;&gt;""),AND($D105&lt;&gt;"",$F105=""),AND($G105="",$H105&lt;&gt;""),AND($D105="",$F105="",$G105="")),"Check cost or labor",IF($I105&gt;Assumptions!$B$7,"Check markup",IF($N105&gt;Assumptions!$B$6,"Check line price","Entered")))))))))</f>
        <v/>
      </c>
    </row>
    <row r="106" ht="22" customHeight="1">
      <c r="A106" s="24">
        <f>IF($C106="","",ROW()-9)</f>
        <v/>
      </c>
      <c r="B106" s="21" t="n"/>
      <c r="C106" s="21" t="n"/>
      <c r="D106" s="25" t="n"/>
      <c r="E106" s="21" t="n"/>
      <c r="F106" s="43" t="n"/>
      <c r="G106" s="27" t="n"/>
      <c r="H106" s="43" t="n"/>
      <c r="I106" s="44" t="n"/>
      <c r="J106" s="21" t="n"/>
      <c r="K106" s="21" t="n"/>
      <c r="L106" s="38">
        <f>IF($C106="","",IF(OR($D106="",$F106=""),"",IFERROR($D106*$F106,"")))</f>
        <v/>
      </c>
      <c r="M106" s="38">
        <f>IF($C106="","",IF($G106="","",IFERROR($G106*IF($H106="",Assumptions!$B$4,$H106),"")))</f>
        <v/>
      </c>
      <c r="N106" s="38">
        <f>IF(OR($C106="",$K106="",$K106="Excluded",AND($L106="",$M106="")),"",IFERROR((IF($L106="",0,$L106)+IF($M106="",0,$M106))*(1+IF($I106="",Assumptions!$B$5,$I106)),""))</f>
        <v/>
      </c>
      <c r="O106" s="4">
        <f>IF($C106="","",IF($K106="","Check status",IF($J106="","Check responsibility",IF($K106="Excluded","Excluded",IF($K106="Needs Review","Check status review",IF($J106="Verify","Check responsibility",IF(OR(AND($D106="",$F106&lt;&gt;""),AND($D106&lt;&gt;"",$F106=""),AND($G106="",$H106&lt;&gt;""),AND($D106="",$F106="",$G106="")),"Check cost or labor",IF($I106&gt;Assumptions!$B$7,"Check markup",IF($N106&gt;Assumptions!$B$6,"Check line price","Entered")))))))))</f>
        <v/>
      </c>
    </row>
    <row r="107" ht="22" customHeight="1">
      <c r="A107" s="29">
        <f>IF($C107="","",ROW()-9)</f>
        <v/>
      </c>
      <c r="B107" s="21" t="n"/>
      <c r="C107" s="21" t="n"/>
      <c r="D107" s="25" t="n"/>
      <c r="E107" s="21" t="n"/>
      <c r="F107" s="43" t="n"/>
      <c r="G107" s="27" t="n"/>
      <c r="H107" s="43" t="n"/>
      <c r="I107" s="44" t="n"/>
      <c r="J107" s="21" t="n"/>
      <c r="K107" s="21" t="n"/>
      <c r="L107" s="45">
        <f>IF($C107="","",IF(OR($D107="",$F107=""),"",IFERROR($D107*$F107,"")))</f>
        <v/>
      </c>
      <c r="M107" s="45">
        <f>IF($C107="","",IF($G107="","",IFERROR($G107*IF($H107="",Assumptions!$B$4,$H107),"")))</f>
        <v/>
      </c>
      <c r="N107" s="45">
        <f>IF(OR($C107="",$K107="",$K107="Excluded",AND($L107="",$M107="")),"",IFERROR((IF($L107="",0,$L107)+IF($M107="",0,$M107))*(1+IF($I107="",Assumptions!$B$5,$I107)),""))</f>
        <v/>
      </c>
      <c r="O107" s="31">
        <f>IF($C107="","",IF($K107="","Check status",IF($J107="","Check responsibility",IF($K107="Excluded","Excluded",IF($K107="Needs Review","Check status review",IF($J107="Verify","Check responsibility",IF(OR(AND($D107="",$F107&lt;&gt;""),AND($D107&lt;&gt;"",$F107=""),AND($G107="",$H107&lt;&gt;""),AND($D107="",$F107="",$G107="")),"Check cost or labor",IF($I107&gt;Assumptions!$B$7,"Check markup",IF($N107&gt;Assumptions!$B$6,"Check line price","Entered")))))))))</f>
        <v/>
      </c>
    </row>
    <row r="108" ht="22" customHeight="1">
      <c r="A108" s="24">
        <f>IF($C108="","",ROW()-9)</f>
        <v/>
      </c>
      <c r="B108" s="21" t="n"/>
      <c r="C108" s="21" t="n"/>
      <c r="D108" s="25" t="n"/>
      <c r="E108" s="21" t="n"/>
      <c r="F108" s="43" t="n"/>
      <c r="G108" s="27" t="n"/>
      <c r="H108" s="43" t="n"/>
      <c r="I108" s="44" t="n"/>
      <c r="J108" s="21" t="n"/>
      <c r="K108" s="21" t="n"/>
      <c r="L108" s="38">
        <f>IF($C108="","",IF(OR($D108="",$F108=""),"",IFERROR($D108*$F108,"")))</f>
        <v/>
      </c>
      <c r="M108" s="38">
        <f>IF($C108="","",IF($G108="","",IFERROR($G108*IF($H108="",Assumptions!$B$4,$H108),"")))</f>
        <v/>
      </c>
      <c r="N108" s="38">
        <f>IF(OR($C108="",$K108="",$K108="Excluded",AND($L108="",$M108="")),"",IFERROR((IF($L108="",0,$L108)+IF($M108="",0,$M108))*(1+IF($I108="",Assumptions!$B$5,$I108)),""))</f>
        <v/>
      </c>
      <c r="O108" s="4">
        <f>IF($C108="","",IF($K108="","Check status",IF($J108="","Check responsibility",IF($K108="Excluded","Excluded",IF($K108="Needs Review","Check status review",IF($J108="Verify","Check responsibility",IF(OR(AND($D108="",$F108&lt;&gt;""),AND($D108&lt;&gt;"",$F108=""),AND($G108="",$H108&lt;&gt;""),AND($D108="",$F108="",$G108="")),"Check cost or labor",IF($I108&gt;Assumptions!$B$7,"Check markup",IF($N108&gt;Assumptions!$B$6,"Check line price","Entered")))))))))</f>
        <v/>
      </c>
    </row>
    <row r="109" ht="22" customHeight="1">
      <c r="A109" s="29">
        <f>IF($C109="","",ROW()-9)</f>
        <v/>
      </c>
      <c r="B109" s="21" t="n"/>
      <c r="C109" s="21" t="n"/>
      <c r="D109" s="25" t="n"/>
      <c r="E109" s="21" t="n"/>
      <c r="F109" s="43" t="n"/>
      <c r="G109" s="27" t="n"/>
      <c r="H109" s="43" t="n"/>
      <c r="I109" s="44" t="n"/>
      <c r="J109" s="21" t="n"/>
      <c r="K109" s="21" t="n"/>
      <c r="L109" s="45">
        <f>IF($C109="","",IF(OR($D109="",$F109=""),"",IFERROR($D109*$F109,"")))</f>
        <v/>
      </c>
      <c r="M109" s="45">
        <f>IF($C109="","",IF($G109="","",IFERROR($G109*IF($H109="",Assumptions!$B$4,$H109),"")))</f>
        <v/>
      </c>
      <c r="N109" s="45">
        <f>IF(OR($C109="",$K109="",$K109="Excluded",AND($L109="",$M109="")),"",IFERROR((IF($L109="",0,$L109)+IF($M109="",0,$M109))*(1+IF($I109="",Assumptions!$B$5,$I109)),""))</f>
        <v/>
      </c>
      <c r="O109" s="31">
        <f>IF($C109="","",IF($K109="","Check status",IF($J109="","Check responsibility",IF($K109="Excluded","Excluded",IF($K109="Needs Review","Check status review",IF($J109="Verify","Check responsibility",IF(OR(AND($D109="",$F109&lt;&gt;""),AND($D109&lt;&gt;"",$F109=""),AND($G109="",$H109&lt;&gt;""),AND($D109="",$F109="",$G109="")),"Check cost or labor",IF($I109&gt;Assumptions!$B$7,"Check markup",IF($N109&gt;Assumptions!$B$6,"Check line price","Entered")))))))))</f>
        <v/>
      </c>
    </row>
    <row r="110" ht="22" customHeight="1">
      <c r="A110" s="24">
        <f>IF($C110="","",ROW()-9)</f>
        <v/>
      </c>
      <c r="B110" s="21" t="n"/>
      <c r="C110" s="21" t="n"/>
      <c r="D110" s="25" t="n"/>
      <c r="E110" s="21" t="n"/>
      <c r="F110" s="43" t="n"/>
      <c r="G110" s="27" t="n"/>
      <c r="H110" s="43" t="n"/>
      <c r="I110" s="44" t="n"/>
      <c r="J110" s="21" t="n"/>
      <c r="K110" s="21" t="n"/>
      <c r="L110" s="38">
        <f>IF($C110="","",IF(OR($D110="",$F110=""),"",IFERROR($D110*$F110,"")))</f>
        <v/>
      </c>
      <c r="M110" s="38">
        <f>IF($C110="","",IF($G110="","",IFERROR($G110*IF($H110="",Assumptions!$B$4,$H110),"")))</f>
        <v/>
      </c>
      <c r="N110" s="38">
        <f>IF(OR($C110="",$K110="",$K110="Excluded",AND($L110="",$M110="")),"",IFERROR((IF($L110="",0,$L110)+IF($M110="",0,$M110))*(1+IF($I110="",Assumptions!$B$5,$I110)),""))</f>
        <v/>
      </c>
      <c r="O110" s="4">
        <f>IF($C110="","",IF($K110="","Check status",IF($J110="","Check responsibility",IF($K110="Excluded","Excluded",IF($K110="Needs Review","Check status review",IF($J110="Verify","Check responsibility",IF(OR(AND($D110="",$F110&lt;&gt;""),AND($D110&lt;&gt;"",$F110=""),AND($G110="",$H110&lt;&gt;""),AND($D110="",$F110="",$G110="")),"Check cost or labor",IF($I110&gt;Assumptions!$B$7,"Check markup",IF($N110&gt;Assumptions!$B$6,"Check line price","Entered")))))))))</f>
        <v/>
      </c>
    </row>
    <row r="111" ht="22" customHeight="1">
      <c r="A111" s="29">
        <f>IF($C111="","",ROW()-9)</f>
        <v/>
      </c>
      <c r="B111" s="21" t="n"/>
      <c r="C111" s="21" t="n"/>
      <c r="D111" s="25" t="n"/>
      <c r="E111" s="21" t="n"/>
      <c r="F111" s="43" t="n"/>
      <c r="G111" s="27" t="n"/>
      <c r="H111" s="43" t="n"/>
      <c r="I111" s="44" t="n"/>
      <c r="J111" s="21" t="n"/>
      <c r="K111" s="21" t="n"/>
      <c r="L111" s="45">
        <f>IF($C111="","",IF(OR($D111="",$F111=""),"",IFERROR($D111*$F111,"")))</f>
        <v/>
      </c>
      <c r="M111" s="45">
        <f>IF($C111="","",IF($G111="","",IFERROR($G111*IF($H111="",Assumptions!$B$4,$H111),"")))</f>
        <v/>
      </c>
      <c r="N111" s="45">
        <f>IF(OR($C111="",$K111="",$K111="Excluded",AND($L111="",$M111="")),"",IFERROR((IF($L111="",0,$L111)+IF($M111="",0,$M111))*(1+IF($I111="",Assumptions!$B$5,$I111)),""))</f>
        <v/>
      </c>
      <c r="O111" s="31">
        <f>IF($C111="","",IF($K111="","Check status",IF($J111="","Check responsibility",IF($K111="Excluded","Excluded",IF($K111="Needs Review","Check status review",IF($J111="Verify","Check responsibility",IF(OR(AND($D111="",$F111&lt;&gt;""),AND($D111&lt;&gt;"",$F111=""),AND($G111="",$H111&lt;&gt;""),AND($D111="",$F111="",$G111="")),"Check cost or labor",IF($I111&gt;Assumptions!$B$7,"Check markup",IF($N111&gt;Assumptions!$B$6,"Check line price","Entered")))))))))</f>
        <v/>
      </c>
    </row>
    <row r="112" ht="22" customHeight="1">
      <c r="A112" s="24">
        <f>IF($C112="","",ROW()-9)</f>
        <v/>
      </c>
      <c r="B112" s="21" t="n"/>
      <c r="C112" s="21" t="n"/>
      <c r="D112" s="25" t="n"/>
      <c r="E112" s="21" t="n"/>
      <c r="F112" s="43" t="n"/>
      <c r="G112" s="27" t="n"/>
      <c r="H112" s="43" t="n"/>
      <c r="I112" s="44" t="n"/>
      <c r="J112" s="21" t="n"/>
      <c r="K112" s="21" t="n"/>
      <c r="L112" s="38">
        <f>IF($C112="","",IF(OR($D112="",$F112=""),"",IFERROR($D112*$F112,"")))</f>
        <v/>
      </c>
      <c r="M112" s="38">
        <f>IF($C112="","",IF($G112="","",IFERROR($G112*IF($H112="",Assumptions!$B$4,$H112),"")))</f>
        <v/>
      </c>
      <c r="N112" s="38">
        <f>IF(OR($C112="",$K112="",$K112="Excluded",AND($L112="",$M112="")),"",IFERROR((IF($L112="",0,$L112)+IF($M112="",0,$M112))*(1+IF($I112="",Assumptions!$B$5,$I112)),""))</f>
        <v/>
      </c>
      <c r="O112" s="4">
        <f>IF($C112="","",IF($K112="","Check status",IF($J112="","Check responsibility",IF($K112="Excluded","Excluded",IF($K112="Needs Review","Check status review",IF($J112="Verify","Check responsibility",IF(OR(AND($D112="",$F112&lt;&gt;""),AND($D112&lt;&gt;"",$F112=""),AND($G112="",$H112&lt;&gt;""),AND($D112="",$F112="",$G112="")),"Check cost or labor",IF($I112&gt;Assumptions!$B$7,"Check markup",IF($N112&gt;Assumptions!$B$6,"Check line price","Entered")))))))))</f>
        <v/>
      </c>
    </row>
    <row r="113" ht="22" customHeight="1">
      <c r="A113" s="29">
        <f>IF($C113="","",ROW()-9)</f>
        <v/>
      </c>
      <c r="B113" s="21" t="n"/>
      <c r="C113" s="21" t="n"/>
      <c r="D113" s="25" t="n"/>
      <c r="E113" s="21" t="n"/>
      <c r="F113" s="43" t="n"/>
      <c r="G113" s="27" t="n"/>
      <c r="H113" s="43" t="n"/>
      <c r="I113" s="44" t="n"/>
      <c r="J113" s="21" t="n"/>
      <c r="K113" s="21" t="n"/>
      <c r="L113" s="45">
        <f>IF($C113="","",IF(OR($D113="",$F113=""),"",IFERROR($D113*$F113,"")))</f>
        <v/>
      </c>
      <c r="M113" s="45">
        <f>IF($C113="","",IF($G113="","",IFERROR($G113*IF($H113="",Assumptions!$B$4,$H113),"")))</f>
        <v/>
      </c>
      <c r="N113" s="45">
        <f>IF(OR($C113="",$K113="",$K113="Excluded",AND($L113="",$M113="")),"",IFERROR((IF($L113="",0,$L113)+IF($M113="",0,$M113))*(1+IF($I113="",Assumptions!$B$5,$I113)),""))</f>
        <v/>
      </c>
      <c r="O113" s="31">
        <f>IF($C113="","",IF($K113="","Check status",IF($J113="","Check responsibility",IF($K113="Excluded","Excluded",IF($K113="Needs Review","Check status review",IF($J113="Verify","Check responsibility",IF(OR(AND($D113="",$F113&lt;&gt;""),AND($D113&lt;&gt;"",$F113=""),AND($G113="",$H113&lt;&gt;""),AND($D113="",$F113="",$G113="")),"Check cost or labor",IF($I113&gt;Assumptions!$B$7,"Check markup",IF($N113&gt;Assumptions!$B$6,"Check line price","Entered")))))))))</f>
        <v/>
      </c>
    </row>
    <row r="114" ht="22" customHeight="1">
      <c r="A114" s="24">
        <f>IF($C114="","",ROW()-9)</f>
        <v/>
      </c>
      <c r="B114" s="21" t="n"/>
      <c r="C114" s="21" t="n"/>
      <c r="D114" s="25" t="n"/>
      <c r="E114" s="21" t="n"/>
      <c r="F114" s="43" t="n"/>
      <c r="G114" s="27" t="n"/>
      <c r="H114" s="43" t="n"/>
      <c r="I114" s="44" t="n"/>
      <c r="J114" s="21" t="n"/>
      <c r="K114" s="21" t="n"/>
      <c r="L114" s="38">
        <f>IF($C114="","",IF(OR($D114="",$F114=""),"",IFERROR($D114*$F114,"")))</f>
        <v/>
      </c>
      <c r="M114" s="38">
        <f>IF($C114="","",IF($G114="","",IFERROR($G114*IF($H114="",Assumptions!$B$4,$H114),"")))</f>
        <v/>
      </c>
      <c r="N114" s="38">
        <f>IF(OR($C114="",$K114="",$K114="Excluded",AND($L114="",$M114="")),"",IFERROR((IF($L114="",0,$L114)+IF($M114="",0,$M114))*(1+IF($I114="",Assumptions!$B$5,$I114)),""))</f>
        <v/>
      </c>
      <c r="O114" s="4">
        <f>IF($C114="","",IF($K114="","Check status",IF($J114="","Check responsibility",IF($K114="Excluded","Excluded",IF($K114="Needs Review","Check status review",IF($J114="Verify","Check responsibility",IF(OR(AND($D114="",$F114&lt;&gt;""),AND($D114&lt;&gt;"",$F114=""),AND($G114="",$H114&lt;&gt;""),AND($D114="",$F114="",$G114="")),"Check cost or labor",IF($I114&gt;Assumptions!$B$7,"Check markup",IF($N114&gt;Assumptions!$B$6,"Check line price","Entered")))))))))</f>
        <v/>
      </c>
    </row>
    <row r="115" ht="22" customHeight="1">
      <c r="A115" s="29">
        <f>IF($C115="","",ROW()-9)</f>
        <v/>
      </c>
      <c r="B115" s="21" t="n"/>
      <c r="C115" s="21" t="n"/>
      <c r="D115" s="25" t="n"/>
      <c r="E115" s="21" t="n"/>
      <c r="F115" s="43" t="n"/>
      <c r="G115" s="27" t="n"/>
      <c r="H115" s="43" t="n"/>
      <c r="I115" s="44" t="n"/>
      <c r="J115" s="21" t="n"/>
      <c r="K115" s="21" t="n"/>
      <c r="L115" s="45">
        <f>IF($C115="","",IF(OR($D115="",$F115=""),"",IFERROR($D115*$F115,"")))</f>
        <v/>
      </c>
      <c r="M115" s="45">
        <f>IF($C115="","",IF($G115="","",IFERROR($G115*IF($H115="",Assumptions!$B$4,$H115),"")))</f>
        <v/>
      </c>
      <c r="N115" s="45">
        <f>IF(OR($C115="",$K115="",$K115="Excluded",AND($L115="",$M115="")),"",IFERROR((IF($L115="",0,$L115)+IF($M115="",0,$M115))*(1+IF($I115="",Assumptions!$B$5,$I115)),""))</f>
        <v/>
      </c>
      <c r="O115" s="31">
        <f>IF($C115="","",IF($K115="","Check status",IF($J115="","Check responsibility",IF($K115="Excluded","Excluded",IF($K115="Needs Review","Check status review",IF($J115="Verify","Check responsibility",IF(OR(AND($D115="",$F115&lt;&gt;""),AND($D115&lt;&gt;"",$F115=""),AND($G115="",$H115&lt;&gt;""),AND($D115="",$F115="",$G115="")),"Check cost or labor",IF($I115&gt;Assumptions!$B$7,"Check markup",IF($N115&gt;Assumptions!$B$6,"Check line price","Entered")))))))))</f>
        <v/>
      </c>
    </row>
    <row r="116" ht="22" customHeight="1">
      <c r="A116" s="24">
        <f>IF($C116="","",ROW()-9)</f>
        <v/>
      </c>
      <c r="B116" s="21" t="n"/>
      <c r="C116" s="21" t="n"/>
      <c r="D116" s="25" t="n"/>
      <c r="E116" s="21" t="n"/>
      <c r="F116" s="43" t="n"/>
      <c r="G116" s="27" t="n"/>
      <c r="H116" s="43" t="n"/>
      <c r="I116" s="44" t="n"/>
      <c r="J116" s="21" t="n"/>
      <c r="K116" s="21" t="n"/>
      <c r="L116" s="38">
        <f>IF($C116="","",IF(OR($D116="",$F116=""),"",IFERROR($D116*$F116,"")))</f>
        <v/>
      </c>
      <c r="M116" s="38">
        <f>IF($C116="","",IF($G116="","",IFERROR($G116*IF($H116="",Assumptions!$B$4,$H116),"")))</f>
        <v/>
      </c>
      <c r="N116" s="38">
        <f>IF(OR($C116="",$K116="",$K116="Excluded",AND($L116="",$M116="")),"",IFERROR((IF($L116="",0,$L116)+IF($M116="",0,$M116))*(1+IF($I116="",Assumptions!$B$5,$I116)),""))</f>
        <v/>
      </c>
      <c r="O116" s="4">
        <f>IF($C116="","",IF($K116="","Check status",IF($J116="","Check responsibility",IF($K116="Excluded","Excluded",IF($K116="Needs Review","Check status review",IF($J116="Verify","Check responsibility",IF(OR(AND($D116="",$F116&lt;&gt;""),AND($D116&lt;&gt;"",$F116=""),AND($G116="",$H116&lt;&gt;""),AND($D116="",$F116="",$G116="")),"Check cost or labor",IF($I116&gt;Assumptions!$B$7,"Check markup",IF($N116&gt;Assumptions!$B$6,"Check line price","Entered")))))))))</f>
        <v/>
      </c>
    </row>
    <row r="117" ht="22" customHeight="1">
      <c r="A117" s="29">
        <f>IF($C117="","",ROW()-9)</f>
        <v/>
      </c>
      <c r="B117" s="21" t="n"/>
      <c r="C117" s="21" t="n"/>
      <c r="D117" s="25" t="n"/>
      <c r="E117" s="21" t="n"/>
      <c r="F117" s="43" t="n"/>
      <c r="G117" s="27" t="n"/>
      <c r="H117" s="43" t="n"/>
      <c r="I117" s="44" t="n"/>
      <c r="J117" s="21" t="n"/>
      <c r="K117" s="21" t="n"/>
      <c r="L117" s="45">
        <f>IF($C117="","",IF(OR($D117="",$F117=""),"",IFERROR($D117*$F117,"")))</f>
        <v/>
      </c>
      <c r="M117" s="45">
        <f>IF($C117="","",IF($G117="","",IFERROR($G117*IF($H117="",Assumptions!$B$4,$H117),"")))</f>
        <v/>
      </c>
      <c r="N117" s="45">
        <f>IF(OR($C117="",$K117="",$K117="Excluded",AND($L117="",$M117="")),"",IFERROR((IF($L117="",0,$L117)+IF($M117="",0,$M117))*(1+IF($I117="",Assumptions!$B$5,$I117)),""))</f>
        <v/>
      </c>
      <c r="O117" s="31">
        <f>IF($C117="","",IF($K117="","Check status",IF($J117="","Check responsibility",IF($K117="Excluded","Excluded",IF($K117="Needs Review","Check status review",IF($J117="Verify","Check responsibility",IF(OR(AND($D117="",$F117&lt;&gt;""),AND($D117&lt;&gt;"",$F117=""),AND($G117="",$H117&lt;&gt;""),AND($D117="",$F117="",$G117="")),"Check cost or labor",IF($I117&gt;Assumptions!$B$7,"Check markup",IF($N117&gt;Assumptions!$B$6,"Check line price","Entered")))))))))</f>
        <v/>
      </c>
    </row>
    <row r="118" ht="22" customHeight="1">
      <c r="A118" s="24">
        <f>IF($C118="","",ROW()-9)</f>
        <v/>
      </c>
      <c r="B118" s="21" t="n"/>
      <c r="C118" s="21" t="n"/>
      <c r="D118" s="25" t="n"/>
      <c r="E118" s="21" t="n"/>
      <c r="F118" s="43" t="n"/>
      <c r="G118" s="27" t="n"/>
      <c r="H118" s="43" t="n"/>
      <c r="I118" s="44" t="n"/>
      <c r="J118" s="21" t="n"/>
      <c r="K118" s="21" t="n"/>
      <c r="L118" s="38">
        <f>IF($C118="","",IF(OR($D118="",$F118=""),"",IFERROR($D118*$F118,"")))</f>
        <v/>
      </c>
      <c r="M118" s="38">
        <f>IF($C118="","",IF($G118="","",IFERROR($G118*IF($H118="",Assumptions!$B$4,$H118),"")))</f>
        <v/>
      </c>
      <c r="N118" s="38">
        <f>IF(OR($C118="",$K118="",$K118="Excluded",AND($L118="",$M118="")),"",IFERROR((IF($L118="",0,$L118)+IF($M118="",0,$M118))*(1+IF($I118="",Assumptions!$B$5,$I118)),""))</f>
        <v/>
      </c>
      <c r="O118" s="4">
        <f>IF($C118="","",IF($K118="","Check status",IF($J118="","Check responsibility",IF($K118="Excluded","Excluded",IF($K118="Needs Review","Check status review",IF($J118="Verify","Check responsibility",IF(OR(AND($D118="",$F118&lt;&gt;""),AND($D118&lt;&gt;"",$F118=""),AND($G118="",$H118&lt;&gt;""),AND($D118="",$F118="",$G118="")),"Check cost or labor",IF($I118&gt;Assumptions!$B$7,"Check markup",IF($N118&gt;Assumptions!$B$6,"Check line price","Entered")))))))))</f>
        <v/>
      </c>
    </row>
    <row r="119" ht="22" customHeight="1">
      <c r="A119" s="29">
        <f>IF($C119="","",ROW()-9)</f>
        <v/>
      </c>
      <c r="B119" s="21" t="n"/>
      <c r="C119" s="21" t="n"/>
      <c r="D119" s="25" t="n"/>
      <c r="E119" s="21" t="n"/>
      <c r="F119" s="43" t="n"/>
      <c r="G119" s="27" t="n"/>
      <c r="H119" s="43" t="n"/>
      <c r="I119" s="44" t="n"/>
      <c r="J119" s="21" t="n"/>
      <c r="K119" s="21" t="n"/>
      <c r="L119" s="45">
        <f>IF($C119="","",IF(OR($D119="",$F119=""),"",IFERROR($D119*$F119,"")))</f>
        <v/>
      </c>
      <c r="M119" s="45">
        <f>IF($C119="","",IF($G119="","",IFERROR($G119*IF($H119="",Assumptions!$B$4,$H119),"")))</f>
        <v/>
      </c>
      <c r="N119" s="45">
        <f>IF(OR($C119="",$K119="",$K119="Excluded",AND($L119="",$M119="")),"",IFERROR((IF($L119="",0,$L119)+IF($M119="",0,$M119))*(1+IF($I119="",Assumptions!$B$5,$I119)),""))</f>
        <v/>
      </c>
      <c r="O119" s="31">
        <f>IF($C119="","",IF($K119="","Check status",IF($J119="","Check responsibility",IF($K119="Excluded","Excluded",IF($K119="Needs Review","Check status review",IF($J119="Verify","Check responsibility",IF(OR(AND($D119="",$F119&lt;&gt;""),AND($D119&lt;&gt;"",$F119=""),AND($G119="",$H119&lt;&gt;""),AND($D119="",$F119="",$G119="")),"Check cost or labor",IF($I119&gt;Assumptions!$B$7,"Check markup",IF($N119&gt;Assumptions!$B$6,"Check line price","Entered")))))))))</f>
        <v/>
      </c>
    </row>
    <row r="120" ht="22" customHeight="1">
      <c r="A120" s="24">
        <f>IF($C120="","",ROW()-9)</f>
        <v/>
      </c>
      <c r="B120" s="21" t="n"/>
      <c r="C120" s="21" t="n"/>
      <c r="D120" s="25" t="n"/>
      <c r="E120" s="21" t="n"/>
      <c r="F120" s="43" t="n"/>
      <c r="G120" s="27" t="n"/>
      <c r="H120" s="43" t="n"/>
      <c r="I120" s="44" t="n"/>
      <c r="J120" s="21" t="n"/>
      <c r="K120" s="21" t="n"/>
      <c r="L120" s="38">
        <f>IF($C120="","",IF(OR($D120="",$F120=""),"",IFERROR($D120*$F120,"")))</f>
        <v/>
      </c>
      <c r="M120" s="38">
        <f>IF($C120="","",IF($G120="","",IFERROR($G120*IF($H120="",Assumptions!$B$4,$H120),"")))</f>
        <v/>
      </c>
      <c r="N120" s="38">
        <f>IF(OR($C120="",$K120="",$K120="Excluded",AND($L120="",$M120="")),"",IFERROR((IF($L120="",0,$L120)+IF($M120="",0,$M120))*(1+IF($I120="",Assumptions!$B$5,$I120)),""))</f>
        <v/>
      </c>
      <c r="O120" s="4">
        <f>IF($C120="","",IF($K120="","Check status",IF($J120="","Check responsibility",IF($K120="Excluded","Excluded",IF($K120="Needs Review","Check status review",IF($J120="Verify","Check responsibility",IF(OR(AND($D120="",$F120&lt;&gt;""),AND($D120&lt;&gt;"",$F120=""),AND($G120="",$H120&lt;&gt;""),AND($D120="",$F120="",$G120="")),"Check cost or labor",IF($I120&gt;Assumptions!$B$7,"Check markup",IF($N120&gt;Assumptions!$B$6,"Check line price","Entered")))))))))</f>
        <v/>
      </c>
    </row>
    <row r="121" ht="22" customHeight="1">
      <c r="A121" s="29">
        <f>IF($C121="","",ROW()-9)</f>
        <v/>
      </c>
      <c r="B121" s="21" t="n"/>
      <c r="C121" s="21" t="n"/>
      <c r="D121" s="25" t="n"/>
      <c r="E121" s="21" t="n"/>
      <c r="F121" s="43" t="n"/>
      <c r="G121" s="27" t="n"/>
      <c r="H121" s="43" t="n"/>
      <c r="I121" s="44" t="n"/>
      <c r="J121" s="21" t="n"/>
      <c r="K121" s="21" t="n"/>
      <c r="L121" s="45">
        <f>IF($C121="","",IF(OR($D121="",$F121=""),"",IFERROR($D121*$F121,"")))</f>
        <v/>
      </c>
      <c r="M121" s="45">
        <f>IF($C121="","",IF($G121="","",IFERROR($G121*IF($H121="",Assumptions!$B$4,$H121),"")))</f>
        <v/>
      </c>
      <c r="N121" s="45">
        <f>IF(OR($C121="",$K121="",$K121="Excluded",AND($L121="",$M121="")),"",IFERROR((IF($L121="",0,$L121)+IF($M121="",0,$M121))*(1+IF($I121="",Assumptions!$B$5,$I121)),""))</f>
        <v/>
      </c>
      <c r="O121" s="31">
        <f>IF($C121="","",IF($K121="","Check status",IF($J121="","Check responsibility",IF($K121="Excluded","Excluded",IF($K121="Needs Review","Check status review",IF($J121="Verify","Check responsibility",IF(OR(AND($D121="",$F121&lt;&gt;""),AND($D121&lt;&gt;"",$F121=""),AND($G121="",$H121&lt;&gt;""),AND($D121="",$F121="",$G121="")),"Check cost or labor",IF($I121&gt;Assumptions!$B$7,"Check markup",IF($N121&gt;Assumptions!$B$6,"Check line price","Entered")))))))))</f>
        <v/>
      </c>
    </row>
    <row r="122" ht="22" customHeight="1">
      <c r="A122" s="24">
        <f>IF($C122="","",ROW()-9)</f>
        <v/>
      </c>
      <c r="B122" s="21" t="n"/>
      <c r="C122" s="21" t="n"/>
      <c r="D122" s="25" t="n"/>
      <c r="E122" s="21" t="n"/>
      <c r="F122" s="43" t="n"/>
      <c r="G122" s="27" t="n"/>
      <c r="H122" s="43" t="n"/>
      <c r="I122" s="44" t="n"/>
      <c r="J122" s="21" t="n"/>
      <c r="K122" s="21" t="n"/>
      <c r="L122" s="38">
        <f>IF($C122="","",IF(OR($D122="",$F122=""),"",IFERROR($D122*$F122,"")))</f>
        <v/>
      </c>
      <c r="M122" s="38">
        <f>IF($C122="","",IF($G122="","",IFERROR($G122*IF($H122="",Assumptions!$B$4,$H122),"")))</f>
        <v/>
      </c>
      <c r="N122" s="38">
        <f>IF(OR($C122="",$K122="",$K122="Excluded",AND($L122="",$M122="")),"",IFERROR((IF($L122="",0,$L122)+IF($M122="",0,$M122))*(1+IF($I122="",Assumptions!$B$5,$I122)),""))</f>
        <v/>
      </c>
      <c r="O122" s="4">
        <f>IF($C122="","",IF($K122="","Check status",IF($J122="","Check responsibility",IF($K122="Excluded","Excluded",IF($K122="Needs Review","Check status review",IF($J122="Verify","Check responsibility",IF(OR(AND($D122="",$F122&lt;&gt;""),AND($D122&lt;&gt;"",$F122=""),AND($G122="",$H122&lt;&gt;""),AND($D122="",$F122="",$G122="")),"Check cost or labor",IF($I122&gt;Assumptions!$B$7,"Check markup",IF($N122&gt;Assumptions!$B$6,"Check line price","Entered")))))))))</f>
        <v/>
      </c>
    </row>
    <row r="123" ht="22" customHeight="1">
      <c r="A123" s="29">
        <f>IF($C123="","",ROW()-9)</f>
        <v/>
      </c>
      <c r="B123" s="21" t="n"/>
      <c r="C123" s="21" t="n"/>
      <c r="D123" s="25" t="n"/>
      <c r="E123" s="21" t="n"/>
      <c r="F123" s="43" t="n"/>
      <c r="G123" s="27" t="n"/>
      <c r="H123" s="43" t="n"/>
      <c r="I123" s="44" t="n"/>
      <c r="J123" s="21" t="n"/>
      <c r="K123" s="21" t="n"/>
      <c r="L123" s="45">
        <f>IF($C123="","",IF(OR($D123="",$F123=""),"",IFERROR($D123*$F123,"")))</f>
        <v/>
      </c>
      <c r="M123" s="45">
        <f>IF($C123="","",IF($G123="","",IFERROR($G123*IF($H123="",Assumptions!$B$4,$H123),"")))</f>
        <v/>
      </c>
      <c r="N123" s="45">
        <f>IF(OR($C123="",$K123="",$K123="Excluded",AND($L123="",$M123="")),"",IFERROR((IF($L123="",0,$L123)+IF($M123="",0,$M123))*(1+IF($I123="",Assumptions!$B$5,$I123)),""))</f>
        <v/>
      </c>
      <c r="O123" s="31">
        <f>IF($C123="","",IF($K123="","Check status",IF($J123="","Check responsibility",IF($K123="Excluded","Excluded",IF($K123="Needs Review","Check status review",IF($J123="Verify","Check responsibility",IF(OR(AND($D123="",$F123&lt;&gt;""),AND($D123&lt;&gt;"",$F123=""),AND($G123="",$H123&lt;&gt;""),AND($D123="",$F123="",$G123="")),"Check cost or labor",IF($I123&gt;Assumptions!$B$7,"Check markup",IF($N123&gt;Assumptions!$B$6,"Check line price","Entered")))))))))</f>
        <v/>
      </c>
    </row>
    <row r="124" ht="22" customHeight="1">
      <c r="A124" s="24">
        <f>IF($C124="","",ROW()-9)</f>
        <v/>
      </c>
      <c r="B124" s="21" t="n"/>
      <c r="C124" s="21" t="n"/>
      <c r="D124" s="25" t="n"/>
      <c r="E124" s="21" t="n"/>
      <c r="F124" s="43" t="n"/>
      <c r="G124" s="27" t="n"/>
      <c r="H124" s="43" t="n"/>
      <c r="I124" s="44" t="n"/>
      <c r="J124" s="21" t="n"/>
      <c r="K124" s="21" t="n"/>
      <c r="L124" s="38">
        <f>IF($C124="","",IF(OR($D124="",$F124=""),"",IFERROR($D124*$F124,"")))</f>
        <v/>
      </c>
      <c r="M124" s="38">
        <f>IF($C124="","",IF($G124="","",IFERROR($G124*IF($H124="",Assumptions!$B$4,$H124),"")))</f>
        <v/>
      </c>
      <c r="N124" s="38">
        <f>IF(OR($C124="",$K124="",$K124="Excluded",AND($L124="",$M124="")),"",IFERROR((IF($L124="",0,$L124)+IF($M124="",0,$M124))*(1+IF($I124="",Assumptions!$B$5,$I124)),""))</f>
        <v/>
      </c>
      <c r="O124" s="4">
        <f>IF($C124="","",IF($K124="","Check status",IF($J124="","Check responsibility",IF($K124="Excluded","Excluded",IF($K124="Needs Review","Check status review",IF($J124="Verify","Check responsibility",IF(OR(AND($D124="",$F124&lt;&gt;""),AND($D124&lt;&gt;"",$F124=""),AND($G124="",$H124&lt;&gt;""),AND($D124="",$F124="",$G124="")),"Check cost or labor",IF($I124&gt;Assumptions!$B$7,"Check markup",IF($N124&gt;Assumptions!$B$6,"Check line price","Entered")))))))))</f>
        <v/>
      </c>
    </row>
    <row r="125" ht="22" customHeight="1">
      <c r="A125" s="29">
        <f>IF($C125="","",ROW()-9)</f>
        <v/>
      </c>
      <c r="B125" s="21" t="n"/>
      <c r="C125" s="21" t="n"/>
      <c r="D125" s="25" t="n"/>
      <c r="E125" s="21" t="n"/>
      <c r="F125" s="43" t="n"/>
      <c r="G125" s="27" t="n"/>
      <c r="H125" s="43" t="n"/>
      <c r="I125" s="44" t="n"/>
      <c r="J125" s="21" t="n"/>
      <c r="K125" s="21" t="n"/>
      <c r="L125" s="45">
        <f>IF($C125="","",IF(OR($D125="",$F125=""),"",IFERROR($D125*$F125,"")))</f>
        <v/>
      </c>
      <c r="M125" s="45">
        <f>IF($C125="","",IF($G125="","",IFERROR($G125*IF($H125="",Assumptions!$B$4,$H125),"")))</f>
        <v/>
      </c>
      <c r="N125" s="45">
        <f>IF(OR($C125="",$K125="",$K125="Excluded",AND($L125="",$M125="")),"",IFERROR((IF($L125="",0,$L125)+IF($M125="",0,$M125))*(1+IF($I125="",Assumptions!$B$5,$I125)),""))</f>
        <v/>
      </c>
      <c r="O125" s="31">
        <f>IF($C125="","",IF($K125="","Check status",IF($J125="","Check responsibility",IF($K125="Excluded","Excluded",IF($K125="Needs Review","Check status review",IF($J125="Verify","Check responsibility",IF(OR(AND($D125="",$F125&lt;&gt;""),AND($D125&lt;&gt;"",$F125=""),AND($G125="",$H125&lt;&gt;""),AND($D125="",$F125="",$G125="")),"Check cost or labor",IF($I125&gt;Assumptions!$B$7,"Check markup",IF($N125&gt;Assumptions!$B$6,"Check line price","Entered")))))))))</f>
        <v/>
      </c>
    </row>
    <row r="126" ht="22" customHeight="1">
      <c r="A126" s="24">
        <f>IF($C126="","",ROW()-9)</f>
        <v/>
      </c>
      <c r="B126" s="21" t="n"/>
      <c r="C126" s="21" t="n"/>
      <c r="D126" s="25" t="n"/>
      <c r="E126" s="21" t="n"/>
      <c r="F126" s="43" t="n"/>
      <c r="G126" s="27" t="n"/>
      <c r="H126" s="43" t="n"/>
      <c r="I126" s="44" t="n"/>
      <c r="J126" s="21" t="n"/>
      <c r="K126" s="21" t="n"/>
      <c r="L126" s="38">
        <f>IF($C126="","",IF(OR($D126="",$F126=""),"",IFERROR($D126*$F126,"")))</f>
        <v/>
      </c>
      <c r="M126" s="38">
        <f>IF($C126="","",IF($G126="","",IFERROR($G126*IF($H126="",Assumptions!$B$4,$H126),"")))</f>
        <v/>
      </c>
      <c r="N126" s="38">
        <f>IF(OR($C126="",$K126="",$K126="Excluded",AND($L126="",$M126="")),"",IFERROR((IF($L126="",0,$L126)+IF($M126="",0,$M126))*(1+IF($I126="",Assumptions!$B$5,$I126)),""))</f>
        <v/>
      </c>
      <c r="O126" s="4">
        <f>IF($C126="","",IF($K126="","Check status",IF($J126="","Check responsibility",IF($K126="Excluded","Excluded",IF($K126="Needs Review","Check status review",IF($J126="Verify","Check responsibility",IF(OR(AND($D126="",$F126&lt;&gt;""),AND($D126&lt;&gt;"",$F126=""),AND($G126="",$H126&lt;&gt;""),AND($D126="",$F126="",$G126="")),"Check cost or labor",IF($I126&gt;Assumptions!$B$7,"Check markup",IF($N126&gt;Assumptions!$B$6,"Check line price","Entered")))))))))</f>
        <v/>
      </c>
    </row>
    <row r="127" ht="22" customHeight="1">
      <c r="A127" s="29">
        <f>IF($C127="","",ROW()-9)</f>
        <v/>
      </c>
      <c r="B127" s="21" t="n"/>
      <c r="C127" s="21" t="n"/>
      <c r="D127" s="25" t="n"/>
      <c r="E127" s="21" t="n"/>
      <c r="F127" s="43" t="n"/>
      <c r="G127" s="27" t="n"/>
      <c r="H127" s="43" t="n"/>
      <c r="I127" s="44" t="n"/>
      <c r="J127" s="21" t="n"/>
      <c r="K127" s="21" t="n"/>
      <c r="L127" s="45">
        <f>IF($C127="","",IF(OR($D127="",$F127=""),"",IFERROR($D127*$F127,"")))</f>
        <v/>
      </c>
      <c r="M127" s="45">
        <f>IF($C127="","",IF($G127="","",IFERROR($G127*IF($H127="",Assumptions!$B$4,$H127),"")))</f>
        <v/>
      </c>
      <c r="N127" s="45">
        <f>IF(OR($C127="",$K127="",$K127="Excluded",AND($L127="",$M127="")),"",IFERROR((IF($L127="",0,$L127)+IF($M127="",0,$M127))*(1+IF($I127="",Assumptions!$B$5,$I127)),""))</f>
        <v/>
      </c>
      <c r="O127" s="31">
        <f>IF($C127="","",IF($K127="","Check status",IF($J127="","Check responsibility",IF($K127="Excluded","Excluded",IF($K127="Needs Review","Check status review",IF($J127="Verify","Check responsibility",IF(OR(AND($D127="",$F127&lt;&gt;""),AND($D127&lt;&gt;"",$F127=""),AND($G127="",$H127&lt;&gt;""),AND($D127="",$F127="",$G127="")),"Check cost or labor",IF($I127&gt;Assumptions!$B$7,"Check markup",IF($N127&gt;Assumptions!$B$6,"Check line price","Entered")))))))))</f>
        <v/>
      </c>
    </row>
    <row r="128" ht="22" customHeight="1">
      <c r="A128" s="24">
        <f>IF($C128="","",ROW()-9)</f>
        <v/>
      </c>
      <c r="B128" s="21" t="n"/>
      <c r="C128" s="21" t="n"/>
      <c r="D128" s="25" t="n"/>
      <c r="E128" s="21" t="n"/>
      <c r="F128" s="43" t="n"/>
      <c r="G128" s="27" t="n"/>
      <c r="H128" s="43" t="n"/>
      <c r="I128" s="44" t="n"/>
      <c r="J128" s="21" t="n"/>
      <c r="K128" s="21" t="n"/>
      <c r="L128" s="38">
        <f>IF($C128="","",IF(OR($D128="",$F128=""),"",IFERROR($D128*$F128,"")))</f>
        <v/>
      </c>
      <c r="M128" s="38">
        <f>IF($C128="","",IF($G128="","",IFERROR($G128*IF($H128="",Assumptions!$B$4,$H128),"")))</f>
        <v/>
      </c>
      <c r="N128" s="38">
        <f>IF(OR($C128="",$K128="",$K128="Excluded",AND($L128="",$M128="")),"",IFERROR((IF($L128="",0,$L128)+IF($M128="",0,$M128))*(1+IF($I128="",Assumptions!$B$5,$I128)),""))</f>
        <v/>
      </c>
      <c r="O128" s="4">
        <f>IF($C128="","",IF($K128="","Check status",IF($J128="","Check responsibility",IF($K128="Excluded","Excluded",IF($K128="Needs Review","Check status review",IF($J128="Verify","Check responsibility",IF(OR(AND($D128="",$F128&lt;&gt;""),AND($D128&lt;&gt;"",$F128=""),AND($G128="",$H128&lt;&gt;""),AND($D128="",$F128="",$G128="")),"Check cost or labor",IF($I128&gt;Assumptions!$B$7,"Check markup",IF($N128&gt;Assumptions!$B$6,"Check line price","Entered")))))))))</f>
        <v/>
      </c>
    </row>
    <row r="129" ht="22" customHeight="1">
      <c r="A129" s="29">
        <f>IF($C129="","",ROW()-9)</f>
        <v/>
      </c>
      <c r="B129" s="21" t="n"/>
      <c r="C129" s="21" t="n"/>
      <c r="D129" s="25" t="n"/>
      <c r="E129" s="21" t="n"/>
      <c r="F129" s="43" t="n"/>
      <c r="G129" s="27" t="n"/>
      <c r="H129" s="43" t="n"/>
      <c r="I129" s="44" t="n"/>
      <c r="J129" s="21" t="n"/>
      <c r="K129" s="21" t="n"/>
      <c r="L129" s="45">
        <f>IF($C129="","",IF(OR($D129="",$F129=""),"",IFERROR($D129*$F129,"")))</f>
        <v/>
      </c>
      <c r="M129" s="45">
        <f>IF($C129="","",IF($G129="","",IFERROR($G129*IF($H129="",Assumptions!$B$4,$H129),"")))</f>
        <v/>
      </c>
      <c r="N129" s="45">
        <f>IF(OR($C129="",$K129="",$K129="Excluded",AND($L129="",$M129="")),"",IFERROR((IF($L129="",0,$L129)+IF($M129="",0,$M129))*(1+IF($I129="",Assumptions!$B$5,$I129)),""))</f>
        <v/>
      </c>
      <c r="O129" s="31">
        <f>IF($C129="","",IF($K129="","Check status",IF($J129="","Check responsibility",IF($K129="Excluded","Excluded",IF($K129="Needs Review","Check status review",IF($J129="Verify","Check responsibility",IF(OR(AND($D129="",$F129&lt;&gt;""),AND($D129&lt;&gt;"",$F129=""),AND($G129="",$H129&lt;&gt;""),AND($D129="",$F129="",$G129="")),"Check cost or labor",IF($I129&gt;Assumptions!$B$7,"Check markup",IF($N129&gt;Assumptions!$B$6,"Check line price","Entered")))))))))</f>
        <v/>
      </c>
    </row>
  </sheetData>
  <autoFilter ref="A9:O129"/>
  <conditionalFormatting sqref="A10:O129">
    <cfRule type="expression" priority="1" dxfId="0">
      <formula>LEFT($O10,5)="Check"</formula>
    </cfRule>
  </conditionalFormatting>
  <conditionalFormatting sqref="K10:K129">
    <cfRule type="expression" priority="2" dxfId="1">
      <formula>$K10="Included"</formula>
    </cfRule>
  </conditionalFormatting>
  <conditionalFormatting sqref="N10:N129">
    <cfRule type="expression" priority="3" dxfId="0">
      <formula>AND($N10&lt;&gt;"",$N10&gt;Assumptions!$B$6)</formula>
    </cfRule>
  </conditionalFormatting>
  <dataValidations count="10">
    <dataValidation sqref="G4" showDropDown="0" showInputMessage="1" showErrorMessage="1" allowBlank="0" errorTitle="Check the estimate date" error="Use a date within the Assumptions sheet limits." promptTitle="Estimate Date" prompt="Enter a date within the editable date limits on the Assumptions sheet." type="date" operator="between">
      <formula1>=INDIRECT("'Assumptions'!$B$11")</formula1>
      <formula2>=INDIRECT("'Assumptions'!$B$12")</formula2>
    </dataValidation>
    <dataValidation sqref="B10:B129" showDropDown="0" showInputMessage="1" showErrorMessage="1" allowBlank="0" errorTitle="Check the category" error="Select a category shown on the Assumptions sheet." promptTitle="Category" prompt="Select a stable estimate category." type="list">
      <formula1>=INDIRECT("'Assumptions'!$F$4:$F$13")</formula1>
    </dataValidation>
    <dataValidation sqref="E10:E129" showDropDown="0" showInputMessage="1" showErrorMessage="1" allowBlank="0" errorTitle="Check the unit" error="Select a unit shown on the Assumptions sheet." promptTitle="Unit" prompt="Select the unit used for this estimate line." type="list">
      <formula1>=INDIRECT("'Assumptions'!$G$4:$G$10")</formula1>
    </dataValidation>
    <dataValidation sqref="J10:J129" showDropDown="0" showInputMessage="1" showErrorMessage="1" allowBlank="0" errorTitle="Check responsibility" error="Select a responsibility shown on the Assumptions sheet." promptTitle="Responsibility" prompt="Select who is expected to carry or verify the line." type="list">
      <formula1>=INDIRECT("'Assumptions'!$H$4:$H$7")</formula1>
    </dataValidation>
    <dataValidation sqref="K10:K129" showDropDown="0" showInputMessage="1" showErrorMessage="1" allowBlank="0" errorTitle="Check the status" error="Select a status shown on the Assumptions sheet." promptTitle="Estimate Status" prompt="Select how this line should be treated in the estimate." type="list">
      <formula1>=INDIRECT("'Assumptions'!$I$4:$I$7")</formula1>
    </dataValidation>
    <dataValidation sqref="D10:D129" showDropDown="0" showInputMessage="1" showErrorMessage="1" allowBlank="0" errorTitle="Check the quantity" error="Enter a quantity from zero through the Assumptions sheet limit." promptTitle="Quantity" prompt="Enter zero or a positive quantity within the editable limit." type="decimal" operator="between">
      <formula1>0</formula1>
      <formula2>=INDIRECT("'Assumptions'!$B$8")</formula2>
    </dataValidation>
    <dataValidation sqref="F10:F129" showDropDown="0" showInputMessage="1" showErrorMessage="1" allowBlank="0" errorTitle="Check the unit cost" error="Enter a unit cost from zero through the Assumptions sheet limit." promptTitle="Unit Cost" prompt="Enter a nonnegative planning cost within the editable limit." type="decimal" operator="between">
      <formula1>0</formula1>
      <formula2>=INDIRECT("'Assumptions'!$B$10")</formula2>
    </dataValidation>
    <dataValidation sqref="G10:G129" showDropDown="0" showInputMessage="1" showErrorMessage="1" allowBlank="0" errorTitle="Check labor hours" error="Enter labor hours from zero through the Assumptions sheet limit." promptTitle="Labor Hours" prompt="Enter nonnegative labor hours within the editable limit." type="decimal" operator="between">
      <formula1>0</formula1>
      <formula2>=INDIRECT("'Assumptions'!$B$9")</formula2>
    </dataValidation>
    <dataValidation sqref="H10:H129" showDropDown="0" showInputMessage="1" showErrorMessage="1" allowBlank="0" errorTitle="Check the labor rate" error="Enter a labor rate from zero through the Assumptions sheet limit." promptTitle="Labor Rate" prompt="Leave blank for the default rate or enter a nonnegative line rate." type="decimal" operator="between">
      <formula1>0</formula1>
      <formula2>=INDIRECT("'Assumptions'!$B$13")</formula2>
    </dataValidation>
    <dataValidation sqref="I10:I129" showDropDown="0" showInputMessage="1" showErrorMessage="1" allowBlank="0" errorTitle="Check the markup" error="Enter a markup from zero through the Assumptions sheet limit." promptTitle="Markup" prompt="Leave blank for the default or enter a percentage within the editable limit." type="decimal" operator="between">
      <formula1>0</formula1>
      <formula2>=INDIRECT("'Assumptions'!$B$7")</formula2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I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20" customWidth="1" min="3" max="3"/>
    <col width="55" customWidth="1" min="4" max="4"/>
    <col width="3" customWidth="1" min="5" max="5"/>
    <col width="18" customWidth="1" min="6" max="6"/>
    <col width="15" customWidth="1" min="7" max="7"/>
    <col width="18" customWidth="1" min="8" max="8"/>
    <col width="17" customWidth="1" min="9" max="9"/>
  </cols>
  <sheetData>
    <row r="1" ht="30" customHeight="1">
      <c r="A1" s="1" t="inlineStr">
        <is>
          <t>Editable Estimate Assumptions and Stable Choices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</row>
    <row r="2" ht="42" customHeight="1">
      <c r="A2" s="32" t="inlineStr">
        <is>
          <t>Edit orange values and choices.</t>
        </is>
      </c>
      <c r="D2" s="33" t="inlineStr">
        <is>
          <t>Planning defaults only. Field conditions, equipment selection, permits, engineering, taxes, contracts, and other requirements must be reviewed separately.</t>
        </is>
      </c>
    </row>
    <row r="3">
      <c r="A3" s="34" t="inlineStr">
        <is>
          <t>Setting</t>
        </is>
      </c>
      <c r="B3" s="34" t="inlineStr">
        <is>
          <t>Value</t>
        </is>
      </c>
      <c r="C3" s="34" t="inlineStr">
        <is>
          <t>Units</t>
        </is>
      </c>
      <c r="D3" s="34" t="inlineStr">
        <is>
          <t>Use</t>
        </is>
      </c>
      <c r="F3" s="34" t="inlineStr">
        <is>
          <t>Category</t>
        </is>
      </c>
      <c r="G3" s="34" t="inlineStr">
        <is>
          <t>Unit</t>
        </is>
      </c>
      <c r="H3" s="34" t="inlineStr">
        <is>
          <t>Responsibility</t>
        </is>
      </c>
      <c r="I3" s="34" t="inlineStr">
        <is>
          <t>Status</t>
        </is>
      </c>
    </row>
    <row r="4" ht="28" customHeight="1">
      <c r="A4" s="4" t="inlineStr">
        <is>
          <t>Standard labor rate</t>
        </is>
      </c>
      <c r="B4" s="43" t="n">
        <v>115</v>
      </c>
      <c r="C4" s="4" t="inlineStr">
        <is>
          <t>$ per labor hour</t>
        </is>
      </c>
      <c r="D4" s="4" t="inlineStr">
        <is>
          <t>Used when a line labor rate is blank</t>
        </is>
      </c>
      <c r="F4" s="21" t="inlineStr">
        <is>
          <t>Equipment</t>
        </is>
      </c>
      <c r="G4" s="21" t="inlineStr">
        <is>
          <t>each</t>
        </is>
      </c>
      <c r="H4" s="21" t="inlineStr">
        <is>
          <t>Contractor</t>
        </is>
      </c>
      <c r="I4" s="21" t="inlineStr">
        <is>
          <t>Included</t>
        </is>
      </c>
    </row>
    <row r="5" ht="28" customHeight="1">
      <c r="A5" s="7" t="inlineStr">
        <is>
          <t>Default markup</t>
        </is>
      </c>
      <c r="B5" s="44" t="n">
        <v>0.2</v>
      </c>
      <c r="C5" s="7" t="inlineStr">
        <is>
          <t>percent</t>
        </is>
      </c>
      <c r="D5" s="7" t="inlineStr">
        <is>
          <t>Used when a line markup is blank</t>
        </is>
      </c>
      <c r="F5" s="21" t="inlineStr">
        <is>
          <t>Crane</t>
        </is>
      </c>
      <c r="G5" s="21" t="inlineStr">
        <is>
          <t>lot</t>
        </is>
      </c>
      <c r="H5" s="21" t="inlineStr">
        <is>
          <t>Customer</t>
        </is>
      </c>
      <c r="I5" s="21" t="inlineStr">
        <is>
          <t>Optional</t>
        </is>
      </c>
    </row>
    <row r="6" ht="28" customHeight="1">
      <c r="A6" s="4" t="inlineStr">
        <is>
          <t>Line price review level</t>
        </is>
      </c>
      <c r="B6" s="43" t="n">
        <v>50000</v>
      </c>
      <c r="C6" s="4" t="inlineStr">
        <is>
          <t>US dollars</t>
        </is>
      </c>
      <c r="D6" s="4" t="inlineStr">
        <is>
          <t>Prompts a human check for a high line price</t>
        </is>
      </c>
      <c r="F6" s="21" t="inlineStr">
        <is>
          <t>Curb</t>
        </is>
      </c>
      <c r="G6" s="21" t="inlineStr">
        <is>
          <t>day</t>
        </is>
      </c>
      <c r="H6" s="21" t="inlineStr">
        <is>
          <t>Allowance</t>
        </is>
      </c>
      <c r="I6" s="21" t="inlineStr">
        <is>
          <t>Excluded</t>
        </is>
      </c>
    </row>
    <row r="7" ht="28" customHeight="1">
      <c r="A7" s="7" t="inlineStr">
        <is>
          <t>Maximum planned markup</t>
        </is>
      </c>
      <c r="B7" s="44" t="n">
        <v>0.35</v>
      </c>
      <c r="C7" s="7" t="inlineStr">
        <is>
          <t>percent</t>
        </is>
      </c>
      <c r="D7" s="7" t="inlineStr">
        <is>
          <t>Upper data-entry limit for line markup</t>
        </is>
      </c>
      <c r="F7" s="21" t="inlineStr">
        <is>
          <t>Controls</t>
        </is>
      </c>
      <c r="G7" s="21" t="inlineStr">
        <is>
          <t>hour</t>
        </is>
      </c>
      <c r="H7" s="21" t="inlineStr">
        <is>
          <t>Verify</t>
        </is>
      </c>
      <c r="I7" s="21" t="inlineStr">
        <is>
          <t>Needs Review</t>
        </is>
      </c>
    </row>
    <row r="8" ht="28" customHeight="1">
      <c r="A8" s="4" t="inlineStr">
        <is>
          <t>Maximum quantity per line</t>
        </is>
      </c>
      <c r="B8" s="25" t="n">
        <v>100</v>
      </c>
      <c r="C8" s="4" t="inlineStr">
        <is>
          <t>units</t>
        </is>
      </c>
      <c r="D8" s="4" t="inlineStr">
        <is>
          <t>Upper data-entry limit for quantity</t>
        </is>
      </c>
      <c r="F8" s="21" t="inlineStr">
        <is>
          <t>Labor</t>
        </is>
      </c>
      <c r="G8" s="21" t="inlineStr">
        <is>
          <t>trip</t>
        </is>
      </c>
    </row>
    <row r="9" ht="28" customHeight="1">
      <c r="A9" s="7" t="inlineStr">
        <is>
          <t>Maximum labor hours per line</t>
        </is>
      </c>
      <c r="B9" s="27" t="n">
        <v>200</v>
      </c>
      <c r="C9" s="7" t="inlineStr">
        <is>
          <t>labor hours</t>
        </is>
      </c>
      <c r="D9" s="7" t="inlineStr">
        <is>
          <t>Upper data-entry limit for labor hours</t>
        </is>
      </c>
      <c r="F9" s="21" t="inlineStr">
        <is>
          <t>Disposal</t>
        </is>
      </c>
      <c r="G9" s="21" t="inlineStr">
        <is>
          <t>allowance</t>
        </is>
      </c>
    </row>
    <row r="10" ht="28" customHeight="1">
      <c r="A10" s="4" t="inlineStr">
        <is>
          <t>Maximum unit cost</t>
        </is>
      </c>
      <c r="B10" s="43" t="n">
        <v>100000</v>
      </c>
      <c r="C10" s="4" t="inlineStr">
        <is>
          <t>US dollars</t>
        </is>
      </c>
      <c r="D10" s="4" t="inlineStr">
        <is>
          <t>Upper data-entry limit for unit cost</t>
        </is>
      </c>
      <c r="F10" s="21" t="inlineStr">
        <is>
          <t>Electrical</t>
        </is>
      </c>
      <c r="G10" s="21" t="inlineStr">
        <is>
          <t>foot</t>
        </is>
      </c>
    </row>
    <row r="11" ht="28" customHeight="1">
      <c r="A11" s="7" t="inlineStr">
        <is>
          <t>Earliest estimate date</t>
        </is>
      </c>
      <c r="B11" s="46" t="n">
        <v>45292</v>
      </c>
      <c r="C11" s="7" t="inlineStr">
        <is>
          <t>date</t>
        </is>
      </c>
      <c r="D11" s="7" t="inlineStr">
        <is>
          <t>Beginning of the editable date range</t>
        </is>
      </c>
      <c r="F11" s="21" t="inlineStr">
        <is>
          <t>Roofing</t>
        </is>
      </c>
    </row>
    <row r="12" ht="28" customHeight="1">
      <c r="A12" s="4" t="inlineStr">
        <is>
          <t>Latest estimate date</t>
        </is>
      </c>
      <c r="B12" s="46" t="n">
        <v>48213</v>
      </c>
      <c r="C12" s="4" t="inlineStr">
        <is>
          <t>date</t>
        </is>
      </c>
      <c r="D12" s="4" t="inlineStr">
        <is>
          <t>End of the editable date range</t>
        </is>
      </c>
      <c r="F12" s="21" t="inlineStr">
        <is>
          <t>Freight</t>
        </is>
      </c>
    </row>
    <row r="13" ht="28" customHeight="1">
      <c r="A13" s="7" t="inlineStr">
        <is>
          <t>Maximum labor rate</t>
        </is>
      </c>
      <c r="B13" s="43" t="n">
        <v>500</v>
      </c>
      <c r="C13" s="7" t="inlineStr">
        <is>
          <t>$ per labor hour</t>
        </is>
      </c>
      <c r="D13" s="7" t="inlineStr">
        <is>
          <t>Upper data-entry limit for line labor rate</t>
        </is>
      </c>
      <c r="F13" s="21" t="inlineStr">
        <is>
          <t>Other</t>
        </is>
      </c>
    </row>
  </sheetData>
  <autoFilter ref="A3:D13"/>
  <conditionalFormatting sqref="B11:B12">
    <cfRule type="expression" priority="1" dxfId="0">
      <formula>$B$12&lt;$B$11</formula>
    </cfRule>
  </conditionalFormatting>
  <dataValidations count="2">
    <dataValidation sqref="B4 B6 B8:B10 B13" showDropDown="0" showInputMessage="1" showErrorMessage="1" allowBlank="0" errorTitle="Check the assumption" error="This planning assumption must be zero or greater." promptTitle="Nonnegative Assumption" prompt="Enter zero or a positive planning value." type="decimal" operator="greaterThanOrEqual">
      <formula1>0</formula1>
    </dataValidation>
    <dataValidation sqref="B5 B7" showDropDown="0" showInputMessage="1" showErrorMessage="1" allowBlank="0" errorTitle="Check the percentage" error="Enter a percentage from 0% through 100%." promptTitle="Percentage Assumption" prompt="Enter a percentage from 0% through 100%." type="decimal" operator="between">
      <formula1>0</formula1>
      <formula2>1</formula2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Peakline HVAC</dc:creator>
  <dc:title xmlns:dc="http://purl.org/dc/elements/1.1/">HVAC Rooftop Unit Replacement Estimate</dc:title>
  <dc:subject xmlns:dc="http://purl.org/dc/elements/1.1/">Fictional rooftop unit replacement planning estimate</dc:subject>
  <dcterms:created xmlns:dcterms="http://purl.org/dc/terms/" xmlns:xsi="http://www.w3.org/2001/XMLSchema-instance" xsi:type="dcterms:W3CDTF">2026-09-11T20:14:24Z</dcterms:created>
  <dcterms:modified xmlns:dcterms="http://purl.org/dc/terms/" xmlns:xsi="http://www.w3.org/2001/XMLSchema-instance" xsi:type="dcterms:W3CDTF">2026-09-11T20:14:24+00:00Z</dcterms:modified>
</cp:coreProperties>
</file>