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Quote Track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'Quote Tracker'!$A$3:$O$103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"/>
    <numFmt numFmtId="166" formatCode="0.0%"/>
    <numFmt numFmtId="167" formatCode="0.0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243746"/>
      <sz val="10"/>
    </font>
    <font>
      <name val="Aptos"/>
      <color rgb="00243746"/>
      <sz val="10"/>
    </font>
    <font>
      <name val="Aptos"/>
      <i val="1"/>
      <color rgb="00243746"/>
      <sz val="9"/>
    </font>
    <font>
      <name val="Aptos"/>
      <b val="1"/>
      <color rgb="00FFFFFF"/>
      <sz val="10"/>
    </font>
    <font>
      <name val="Aptos"/>
      <color rgb="00243746"/>
      <sz val="9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FFF"/>
      </patternFill>
    </fill>
    <fill>
      <patternFill patternType="solid">
        <fgColor rgb="00FFF1DE"/>
      </patternFill>
    </fill>
  </fills>
  <borders count="2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5" fillId="3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1" fontId="2" fillId="5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66" fontId="3" fillId="4" borderId="1" applyAlignment="1" pivotButton="0" quotePrefix="0" xfId="0">
      <alignment horizontal="right" vertical="center"/>
    </xf>
    <xf numFmtId="167" fontId="3" fillId="5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0" fontId="6" fillId="6" borderId="1" applyAlignment="1" pivotButton="0" quotePrefix="0" xfId="0">
      <alignment horizontal="left" vertical="center" wrapText="1"/>
    </xf>
    <xf numFmtId="165" fontId="6" fillId="6" borderId="1" applyAlignment="1" pivotButton="0" quotePrefix="0" xfId="0">
      <alignment horizontal="left" vertical="center"/>
    </xf>
    <xf numFmtId="164" fontId="6" fillId="6" borderId="1" applyAlignment="1" pivotButton="0" quotePrefix="0" xfId="0">
      <alignment horizontal="center" vertical="center"/>
    </xf>
    <xf numFmtId="1" fontId="6" fillId="4" borderId="1" applyAlignment="1" pivotButton="0" quotePrefix="0" xfId="0">
      <alignment horizontal="center" vertical="center"/>
    </xf>
    <xf numFmtId="0" fontId="6" fillId="4" borderId="1" applyAlignment="1" pivotButton="0" quotePrefix="0" xfId="0">
      <alignment horizontal="left" vertical="center" wrapText="1"/>
    </xf>
    <xf numFmtId="1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right" vertical="center"/>
    </xf>
    <xf numFmtId="165" fontId="3" fillId="6" borderId="1" applyAlignment="1" pivotButton="0" quotePrefix="0" xfId="0">
      <alignment horizontal="right" vertical="center"/>
    </xf>
    <xf numFmtId="164" fontId="3" fillId="6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9"/>
      </font>
      <fill>
        <patternFill patternType="solid">
          <fgColor rgb="00C6532F"/>
        </patternFill>
      </fill>
    </dxf>
    <dxf>
      <font>
        <name val="Aptos"/>
        <b val="1"/>
        <color rgb="00FFFFFF"/>
        <sz val="9"/>
      </font>
      <fill>
        <patternFill patternType="solid">
          <fgColor rgb="00E87524"/>
        </patternFill>
      </fill>
    </dxf>
    <dxf>
      <font>
        <name val="Aptos"/>
        <b val="1"/>
        <color rgb="00FFFFFF"/>
        <sz val="9"/>
      </font>
      <fill>
        <patternFill patternType="solid">
          <fgColor rgb="0026734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Open Quotes by Stage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'Summary'!E4</f>
            </strRef>
          </tx>
          <spPr>
            <a:solidFill xmlns:a="http://schemas.openxmlformats.org/drawingml/2006/main">
              <a:srgbClr val="167D8D"/>
            </a:solidFill>
            <a:ln xmlns:a="http://schemas.openxmlformats.org/drawingml/2006/main">
              <a:solidFill>
                <a:srgbClr val="16324F"/>
              </a:solidFill>
              <a:prstDash val="solid"/>
            </a:ln>
          </spPr>
          <cat>
            <numRef>
              <f>'Summary'!$D$5:$D$9</f>
            </numRef>
          </cat>
          <val>
            <numRef>
              <f>'Summary'!$E$5:$E$9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Quote Count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axMin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Stage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3</row>
      <rowOff>0</rowOff>
    </from>
    <ext cx="4031999" cy="2592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6324F"/>
    <outlinePr summaryBelow="1" summaryRight="1"/>
    <pageSetUpPr/>
  </sheetPr>
  <dimension ref="A1:L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3" customWidth="1" min="1" max="1"/>
    <col width="19" customWidth="1" min="2" max="2"/>
    <col width="3" customWidth="1" min="3" max="3"/>
    <col width="22" customWidth="1" min="4" max="4"/>
    <col width="14" customWidth="1" min="5" max="5"/>
    <col width="18" customWidth="1" min="6" max="6"/>
    <col width="3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</cols>
  <sheetData>
    <row r="1" ht="31" customHeight="1">
      <c r="A1" s="1" t="inlineStr">
        <is>
          <t>HVAC Quote Follow-Up Summary</t>
        </is>
      </c>
    </row>
    <row r="2" ht="21" customHeight="1">
      <c r="A2" s="2" t="inlineStr">
        <is>
          <t>As of date</t>
        </is>
      </c>
      <c r="B2" s="3">
        <f>TODAY()</f>
        <v/>
      </c>
      <c r="D2" s="4" t="inlineStr">
        <is>
          <t>Indicators use the entered quote tracker records.</t>
        </is>
      </c>
    </row>
    <row r="3"/>
    <row r="4">
      <c r="A4" s="5" t="inlineStr">
        <is>
          <t>Indicator</t>
        </is>
      </c>
      <c r="B4" s="5" t="inlineStr">
        <is>
          <t>Value</t>
        </is>
      </c>
      <c r="D4" s="5" t="inlineStr">
        <is>
          <t>Open Decision Stage</t>
        </is>
      </c>
      <c r="E4" s="5" t="inlineStr">
        <is>
          <t>Quote Count</t>
        </is>
      </c>
      <c r="F4" s="5" t="inlineStr">
        <is>
          <t>Estimate Value</t>
        </is>
      </c>
    </row>
    <row r="5" ht="23" customHeight="1">
      <c r="A5" s="6" t="inlineStr">
        <is>
          <t>Total quotes</t>
        </is>
      </c>
      <c r="B5" s="7">
        <f>COUNTIF('Quote Tracker'!$B$4:$B$103,"&lt;&gt;")</f>
        <v/>
      </c>
      <c r="D5" s="8">
        <f>Assumptions!$A$4</f>
        <v/>
      </c>
      <c r="E5" s="7">
        <f>COUNTIFS('Quote Tracker'!$I$4:$I$103,$D5,'Quote Tracker'!$K$4:$K$103,"Open")</f>
        <v/>
      </c>
      <c r="F5" s="9">
        <f>SUMIFS('Quote Tracker'!$G$4:$G$103,'Quote Tracker'!$I$4:$I$103,$D5,'Quote Tracker'!$K$4:$K$103,"Open")</f>
        <v/>
      </c>
    </row>
    <row r="6" ht="23" customHeight="1">
      <c r="A6" s="10" t="inlineStr">
        <is>
          <t>Total estimate value</t>
        </is>
      </c>
      <c r="B6" s="11">
        <f>SUM('Quote Tracker'!$G$4:$G$103)</f>
        <v/>
      </c>
      <c r="D6" s="12">
        <f>Assumptions!$A$5</f>
        <v/>
      </c>
      <c r="E6" s="13">
        <f>COUNTIFS('Quote Tracker'!$I$4:$I$103,$D6,'Quote Tracker'!$K$4:$K$103,"Open")</f>
        <v/>
      </c>
      <c r="F6" s="11">
        <f>SUMIFS('Quote Tracker'!$G$4:$G$103,'Quote Tracker'!$I$4:$I$103,$D6,'Quote Tracker'!$K$4:$K$103,"Open")</f>
        <v/>
      </c>
    </row>
    <row r="7" ht="23" customHeight="1">
      <c r="A7" s="6" t="inlineStr">
        <is>
          <t>Open quote count</t>
        </is>
      </c>
      <c r="B7" s="7">
        <f>COUNTIF('Quote Tracker'!$K$4:$K$103,"Open")</f>
        <v/>
      </c>
      <c r="D7" s="8">
        <f>Assumptions!$A$6</f>
        <v/>
      </c>
      <c r="E7" s="7">
        <f>COUNTIFS('Quote Tracker'!$I$4:$I$103,$D7,'Quote Tracker'!$K$4:$K$103,"Open")</f>
        <v/>
      </c>
      <c r="F7" s="9">
        <f>SUMIFS('Quote Tracker'!$G$4:$G$103,'Quote Tracker'!$I$4:$I$103,$D7,'Quote Tracker'!$K$4:$K$103,"Open")</f>
        <v/>
      </c>
    </row>
    <row r="8" ht="23" customHeight="1">
      <c r="A8" s="10" t="inlineStr">
        <is>
          <t>Open estimate value</t>
        </is>
      </c>
      <c r="B8" s="11">
        <f>SUMIF('Quote Tracker'!$K$4:$K$103,"Open",'Quote Tracker'!$G$4:$G$103)</f>
        <v/>
      </c>
      <c r="D8" s="12">
        <f>Assumptions!$A$7</f>
        <v/>
      </c>
      <c r="E8" s="13">
        <f>COUNTIFS('Quote Tracker'!$I$4:$I$103,$D8,'Quote Tracker'!$K$4:$K$103,"Open")</f>
        <v/>
      </c>
      <c r="F8" s="11">
        <f>SUMIFS('Quote Tracker'!$G$4:$G$103,'Quote Tracker'!$I$4:$I$103,$D8,'Quote Tracker'!$K$4:$K$103,"Open")</f>
        <v/>
      </c>
    </row>
    <row r="9" ht="23" customHeight="1">
      <c r="A9" s="6" t="inlineStr">
        <is>
          <t>Due or overdue follow-ups</t>
        </is>
      </c>
      <c r="B9" s="7">
        <f>COUNTIF('Quote Tracker'!$O$4:$O$103,"Overdue")+COUNTIF('Quote Tracker'!$O$4:$O$103,"Due today")</f>
        <v/>
      </c>
      <c r="D9" s="8">
        <f>Assumptions!$A$8</f>
        <v/>
      </c>
      <c r="E9" s="7">
        <f>COUNTIFS('Quote Tracker'!$I$4:$I$103,$D9,'Quote Tracker'!$K$4:$K$103,"Open")</f>
        <v/>
      </c>
      <c r="F9" s="9">
        <f>SUMIFS('Quote Tracker'!$G$4:$G$103,'Quote Tracker'!$I$4:$I$103,$D9,'Quote Tracker'!$K$4:$K$103,"Open")</f>
        <v/>
      </c>
    </row>
    <row r="10" ht="23" customHeight="1">
      <c r="A10" s="10" t="inlineStr">
        <is>
          <t>Records needing details checked</t>
        </is>
      </c>
      <c r="B10" s="13">
        <f>COUNTIF('Quote Tracker'!$O$4:$O$103,"*needed")+COUNTIF('Quote Tracker'!$O$4:$O$103,"Check*")</f>
        <v/>
      </c>
      <c r="D10" s="10" t="inlineStr">
        <is>
          <t>Total</t>
        </is>
      </c>
      <c r="E10" s="14">
        <f>SUM($E$5:$E$9)</f>
        <v/>
      </c>
      <c r="F10" s="15">
        <f>SUM($F$5:$F$9)</f>
        <v/>
      </c>
    </row>
    <row r="11" ht="23" customHeight="1">
      <c r="A11" s="6" t="inlineStr">
        <is>
          <t>Won estimate value</t>
        </is>
      </c>
      <c r="B11" s="9">
        <f>SUMIF('Quote Tracker'!$K$4:$K$103,"Won",'Quote Tracker'!$G$4:$G$103)</f>
        <v/>
      </c>
    </row>
    <row r="12" ht="23" customHeight="1">
      <c r="A12" s="10" t="inlineStr">
        <is>
          <t>Lost estimate value</t>
        </is>
      </c>
      <c r="B12" s="11">
        <f>SUMIF('Quote Tracker'!$K$4:$K$103,"Lost",'Quote Tracker'!$G$4:$G$103)</f>
        <v/>
      </c>
    </row>
    <row r="13" ht="23" customHeight="1">
      <c r="A13" s="6" t="inlineStr">
        <is>
          <t>Win rate on decided quotes</t>
        </is>
      </c>
      <c r="B13" s="16">
        <f>IFERROR(COUNTIF('Quote Tracker'!$K$4:$K$103,"Won")/(COUNTIF('Quote Tracker'!$K$4:$K$103,"Won")+COUNTIF('Quote Tracker'!$K$4:$K$103,"Lost")),"")</f>
        <v/>
      </c>
    </row>
    <row r="14" ht="23" customHeight="1">
      <c r="A14" s="10" t="inlineStr">
        <is>
          <t>Average decided cycle days</t>
        </is>
      </c>
      <c r="B14" s="17">
        <f>IFERROR((SUMIF('Quote Tracker'!$K$4:$K$103,"Won",'Quote Tracker'!$N$4:$N$103)+SUMIF('Quote Tracker'!$K$4:$K$103,"Lost",'Quote Tracker'!$N$4:$N$103))/(COUNTIF('Quote Tracker'!$K$4:$K$103,"Won")+COUNTIF('Quote Tracker'!$K$4:$K$103,"Lost")),"")</f>
        <v/>
      </c>
    </row>
    <row r="15" ht="23" customHeight="1">
      <c r="A15" s="6" t="inlineStr">
        <is>
          <t>Open follow-ups in reminder window</t>
        </is>
      </c>
      <c r="B15" s="7">
        <f>COUNTIFS('Quote Tracker'!$K$4:$K$103,"Open",'Quote Tracker'!$J$4:$J$103,"&gt;="&amp;TODAY(),'Quote Tracker'!$J$4:$J$103,"&lt;="&amp;TODAY()+Assumptions!$J$4)</f>
        <v/>
      </c>
    </row>
    <row r="16"/>
    <row r="17">
      <c r="A17" s="4" t="inlineStr">
        <is>
          <t>Estimate amounts are entered values. Follow-up alerts are prompts for human review.</t>
        </is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67D8D"/>
    <outlinePr summaryBelow="1" summaryRight="1"/>
    <pageSetUpPr/>
  </sheetPr>
  <dimension ref="A1:U103"/>
  <sheetViews>
    <sheetView showGridLines="0" workbookViewId="0">
      <pane xSplit="2" ySplit="3" topLeftCell="C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6" customWidth="1" min="1" max="1"/>
    <col width="26" customWidth="1" min="2" max="2"/>
    <col width="33" customWidth="1" min="3" max="3"/>
    <col width="29" customWidth="1" min="4" max="4"/>
    <col width="18" customWidth="1" min="5" max="5"/>
    <col width="19" customWidth="1" min="6" max="6"/>
    <col width="16" customWidth="1" min="7" max="7"/>
    <col width="14" customWidth="1" min="8" max="8"/>
    <col width="19" customWidth="1" min="9" max="9"/>
    <col width="15" customWidth="1" min="10" max="10"/>
    <col width="14" customWidth="1" min="11" max="11"/>
    <col width="14" customWidth="1" min="12" max="12"/>
    <col width="18" customWidth="1" min="13" max="13"/>
    <col width="16" customWidth="1" min="14" max="14"/>
    <col width="23" customWidth="1" min="15" max="15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31" customHeight="1">
      <c r="A1" s="1" t="inlineStr">
        <is>
          <t>HVAC Quote Follow-Up Tracker</t>
        </is>
      </c>
    </row>
    <row r="2" ht="23" customHeight="1">
      <c r="A2" s="4" t="inlineStr">
        <is>
          <t>Enter quote details in the shaded cells. Follow-up checks require human review and do not send messages.</t>
        </is>
      </c>
    </row>
    <row r="3" ht="35" customHeight="1">
      <c r="A3" s="5" t="inlineStr">
        <is>
          <t>Quote ID</t>
        </is>
      </c>
      <c r="B3" s="5" t="inlineStr">
        <is>
          <t>Customer</t>
        </is>
      </c>
      <c r="C3" s="5" t="inlineStr">
        <is>
          <t>Job / Scope Description</t>
        </is>
      </c>
      <c r="D3" s="5" t="inlineStr">
        <is>
          <t>Equipment</t>
        </is>
      </c>
      <c r="E3" s="5" t="inlineStr">
        <is>
          <t>Technician</t>
        </is>
      </c>
      <c r="F3" s="5" t="inlineStr">
        <is>
          <t>Follow-Up Owner</t>
        </is>
      </c>
      <c r="G3" s="5" t="inlineStr">
        <is>
          <t>Estimate Value</t>
        </is>
      </c>
      <c r="H3" s="5" t="inlineStr">
        <is>
          <t>Sent Date</t>
        </is>
      </c>
      <c r="I3" s="5" t="inlineStr">
        <is>
          <t>Decision Stage</t>
        </is>
      </c>
      <c r="J3" s="5" t="inlineStr">
        <is>
          <t>Follow-Up Date</t>
        </is>
      </c>
      <c r="K3" s="5" t="inlineStr">
        <is>
          <t>Outcome</t>
        </is>
      </c>
      <c r="L3" s="5" t="inlineStr">
        <is>
          <t>Outcome Date</t>
        </is>
      </c>
      <c r="M3" s="5" t="inlineStr">
        <is>
          <t>Lost Reason</t>
        </is>
      </c>
      <c r="N3" s="18" t="inlineStr">
        <is>
          <t>Quote Age (Days)</t>
        </is>
      </c>
      <c r="O3" s="18" t="inlineStr">
        <is>
          <t>Follow-Up Check</t>
        </is>
      </c>
    </row>
    <row r="4" ht="33" customHeight="1">
      <c r="A4" s="19" t="inlineStr">
        <is>
          <t>DEMO-Q-001</t>
        </is>
      </c>
      <c r="B4" s="20" t="inlineStr">
        <is>
          <t>Fictional Pinecone Cafe</t>
        </is>
      </c>
      <c r="C4" s="21" t="inlineStr">
        <is>
          <t>Replace dining-area rooftop cooling unit</t>
        </is>
      </c>
      <c r="D4" s="21" t="inlineStr">
        <is>
          <t>Sample 5-ton rooftop unit</t>
        </is>
      </c>
      <c r="E4" s="19" t="inlineStr">
        <is>
          <t>Avery Sample</t>
        </is>
      </c>
      <c r="F4" s="19" t="inlineStr">
        <is>
          <t>Jordan Demo</t>
        </is>
      </c>
      <c r="G4" s="22" t="n">
        <v>18450</v>
      </c>
      <c r="H4" s="23" t="n">
        <v>46255</v>
      </c>
      <c r="I4" s="19" t="inlineStr">
        <is>
          <t>Reviewing</t>
        </is>
      </c>
      <c r="J4" s="23" t="n">
        <v>46275</v>
      </c>
      <c r="K4" s="19" t="inlineStr">
        <is>
          <t>Open</t>
        </is>
      </c>
      <c r="L4" s="23" t="n"/>
      <c r="M4" s="19" t="n"/>
      <c r="N4" s="24">
        <f>IF($B4="","",IF($H4="","",IFERROR(MAX(0,IF($L4&lt;&gt;"",$L4-$H4,TODAY()-$H4)),"")))</f>
        <v/>
      </c>
      <c r="O4" s="25">
        <f>IF($B4="","",IF($H4="","Sent date needed",IF($H4&gt;TODAY(),"Check sent date",IF(OR($K4="Won",$K4="Lost",$K4="No Decision"),IF($L4="","Outcome date needed",IF(OR($L4&lt;$H4,$L4&gt;TODAY()),"Check outcome date",IF(AND($K4="Lost",$M4=""),"Lost reason needed","Closed"))),IF($K4&lt;&gt;"Open","Outcome needed",IF($J4="","Follow-up date needed",IF($J4&lt;$H4,"Check follow-up date",IF($J4&lt;TODAY(),"Overdue",IF($J4=TODAY(),"Due today","Scheduled")))))))))</f>
        <v/>
      </c>
      <c r="Q4">
        <f>Assumptions!$A$4</f>
        <v/>
      </c>
      <c r="R4">
        <f>Assumptions!$C$4</f>
        <v/>
      </c>
      <c r="S4">
        <f>Assumptions!$E$4</f>
        <v/>
      </c>
      <c r="T4">
        <f>Assumptions!$G$4</f>
        <v/>
      </c>
      <c r="U4">
        <f>Assumptions!$J$4</f>
        <v/>
      </c>
    </row>
    <row r="5" ht="33" customHeight="1">
      <c r="A5" s="19" t="inlineStr">
        <is>
          <t>DEMO-Q-002</t>
        </is>
      </c>
      <c r="B5" s="20" t="inlineStr">
        <is>
          <t>Example Harbor Books</t>
        </is>
      </c>
      <c r="C5" s="21" t="inlineStr">
        <is>
          <t>Replace rear-zone heat pump</t>
        </is>
      </c>
      <c r="D5" s="21" t="inlineStr">
        <is>
          <t>Demo 3-ton heat pump</t>
        </is>
      </c>
      <c r="E5" s="19" t="inlineStr">
        <is>
          <t>Jordan Demo</t>
        </is>
      </c>
      <c r="F5" s="19" t="inlineStr">
        <is>
          <t>Jordan Demo</t>
        </is>
      </c>
      <c r="G5" s="22" t="n">
        <v>11680</v>
      </c>
      <c r="H5" s="23" t="n">
        <v>46269</v>
      </c>
      <c r="I5" s="19" t="inlineStr">
        <is>
          <t>Reviewing</t>
        </is>
      </c>
      <c r="J5" s="23" t="n">
        <v>46277</v>
      </c>
      <c r="K5" s="19" t="inlineStr">
        <is>
          <t>Open</t>
        </is>
      </c>
      <c r="L5" s="23" t="n"/>
      <c r="M5" s="19" t="n"/>
      <c r="N5" s="26">
        <f>IF($B5="","",IF($H5="","",IFERROR(MAX(0,IF($L5&lt;&gt;"",$L5-$H5,TODAY()-$H5)),"")))</f>
        <v/>
      </c>
      <c r="O5" s="27">
        <f>IF($B5="","",IF($H5="","Sent date needed",IF($H5&gt;TODAY(),"Check sent date",IF(OR($K5="Won",$K5="Lost",$K5="No Decision"),IF($L5="","Outcome date needed",IF(OR($L5&lt;$H5,$L5&gt;TODAY()),"Check outcome date",IF(AND($K5="Lost",$M5=""),"Lost reason needed","Closed"))),IF($K5&lt;&gt;"Open","Outcome needed",IF($J5="","Follow-up date needed",IF($J5&lt;$H5,"Check follow-up date",IF($J5&lt;TODAY(),"Overdue",IF($J5=TODAY(),"Due today","Scheduled")))))))))</f>
        <v/>
      </c>
      <c r="Q5">
        <f>Assumptions!$A$5</f>
        <v/>
      </c>
      <c r="R5">
        <f>Assumptions!$C$5</f>
        <v/>
      </c>
      <c r="S5">
        <f>Assumptions!$E$5</f>
        <v/>
      </c>
      <c r="T5">
        <f>Assumptions!$G$5</f>
        <v/>
      </c>
      <c r="U5">
        <f>Assumptions!$J$5</f>
        <v/>
      </c>
    </row>
    <row r="6" ht="33" customHeight="1">
      <c r="A6" s="19" t="inlineStr">
        <is>
          <t>DEMO-Q-003</t>
        </is>
      </c>
      <c r="B6" s="20" t="inlineStr">
        <is>
          <t>Demo Lantern Studio</t>
        </is>
      </c>
      <c r="C6" s="21" t="inlineStr">
        <is>
          <t>Add temperature control for production room</t>
        </is>
      </c>
      <c r="D6" s="21" t="inlineStr">
        <is>
          <t>Fictional ductless mini-split</t>
        </is>
      </c>
      <c r="E6" s="19" t="inlineStr">
        <is>
          <t>Casey Fiction</t>
        </is>
      </c>
      <c r="F6" s="19" t="inlineStr">
        <is>
          <t>Riley Example</t>
        </is>
      </c>
      <c r="G6" s="22" t="n">
        <v>6425</v>
      </c>
      <c r="H6" s="23" t="n">
        <v>46274</v>
      </c>
      <c r="I6" s="19" t="inlineStr">
        <is>
          <t>Sent</t>
        </is>
      </c>
      <c r="J6" s="23" t="n">
        <v>46281</v>
      </c>
      <c r="K6" s="19" t="inlineStr">
        <is>
          <t>Open</t>
        </is>
      </c>
      <c r="L6" s="23" t="n"/>
      <c r="M6" s="19" t="n"/>
      <c r="N6" s="24">
        <f>IF($B6="","",IF($H6="","",IFERROR(MAX(0,IF($L6&lt;&gt;"",$L6-$H6,TODAY()-$H6)),"")))</f>
        <v/>
      </c>
      <c r="O6" s="25">
        <f>IF($B6="","",IF($H6="","Sent date needed",IF($H6&gt;TODAY(),"Check sent date",IF(OR($K6="Won",$K6="Lost",$K6="No Decision"),IF($L6="","Outcome date needed",IF(OR($L6&lt;$H6,$L6&gt;TODAY()),"Check outcome date",IF(AND($K6="Lost",$M6=""),"Lost reason needed","Closed"))),IF($K6&lt;&gt;"Open","Outcome needed",IF($J6="","Follow-up date needed",IF($J6&lt;$H6,"Check follow-up date",IF($J6&lt;TODAY(),"Overdue",IF($J6=TODAY(),"Due today","Scheduled")))))))))</f>
        <v/>
      </c>
      <c r="Q6">
        <f>Assumptions!$A$6</f>
        <v/>
      </c>
      <c r="R6">
        <f>Assumptions!$C$6</f>
        <v/>
      </c>
      <c r="S6">
        <f>Assumptions!$E$6</f>
        <v/>
      </c>
      <c r="T6">
        <f>Assumptions!$G$6</f>
        <v/>
      </c>
      <c r="U6">
        <f>Assumptions!$J$6</f>
        <v/>
      </c>
    </row>
    <row r="7" ht="33" customHeight="1">
      <c r="A7" s="19" t="inlineStr">
        <is>
          <t>DEMO-Q-004</t>
        </is>
      </c>
      <c r="B7" s="20" t="inlineStr">
        <is>
          <t>Sample Meadow Market</t>
        </is>
      </c>
      <c r="C7" s="21" t="inlineStr">
        <is>
          <t>Replace sales-floor split system</t>
        </is>
      </c>
      <c r="D7" s="21" t="inlineStr">
        <is>
          <t>Example 2.5-ton split system</t>
        </is>
      </c>
      <c r="E7" s="19" t="inlineStr">
        <is>
          <t>Riley Example</t>
        </is>
      </c>
      <c r="F7" s="19" t="inlineStr">
        <is>
          <t>Avery Sample</t>
        </is>
      </c>
      <c r="G7" s="22" t="n">
        <v>9750</v>
      </c>
      <c r="H7" s="23" t="n">
        <v>46247</v>
      </c>
      <c r="I7" s="19" t="inlineStr">
        <is>
          <t>Closed</t>
        </is>
      </c>
      <c r="J7" s="23" t="n"/>
      <c r="K7" s="19" t="inlineStr">
        <is>
          <t>Won</t>
        </is>
      </c>
      <c r="L7" s="23" t="n">
        <v>46267</v>
      </c>
      <c r="M7" s="19" t="n"/>
      <c r="N7" s="26">
        <f>IF($B7="","",IF($H7="","",IFERROR(MAX(0,IF($L7&lt;&gt;"",$L7-$H7,TODAY()-$H7)),"")))</f>
        <v/>
      </c>
      <c r="O7" s="27">
        <f>IF($B7="","",IF($H7="","Sent date needed",IF($H7&gt;TODAY(),"Check sent date",IF(OR($K7="Won",$K7="Lost",$K7="No Decision"),IF($L7="","Outcome date needed",IF(OR($L7&lt;$H7,$L7&gt;TODAY()),"Check outcome date",IF(AND($K7="Lost",$M7=""),"Lost reason needed","Closed"))),IF($K7&lt;&gt;"Open","Outcome needed",IF($J7="","Follow-up date needed",IF($J7&lt;$H7,"Check follow-up date",IF($J7&lt;TODAY(),"Overdue",IF($J7=TODAY(),"Due today","Scheduled")))))))))</f>
        <v/>
      </c>
      <c r="Q7">
        <f>Assumptions!$A$7</f>
        <v/>
      </c>
      <c r="R7">
        <f>Assumptions!$C$7</f>
        <v/>
      </c>
      <c r="S7">
        <f>Assumptions!$E$7</f>
        <v/>
      </c>
      <c r="T7">
        <f>Assumptions!$G$7</f>
        <v/>
      </c>
      <c r="U7">
        <f>Assumptions!$J$7</f>
        <v/>
      </c>
    </row>
    <row r="8" ht="33" customHeight="1">
      <c r="A8" s="19" t="inlineStr">
        <is>
          <t>DEMO-Q-005</t>
        </is>
      </c>
      <c r="B8" s="20" t="inlineStr">
        <is>
          <t>Fictional Comet Office</t>
        </is>
      </c>
      <c r="C8" s="21" t="inlineStr">
        <is>
          <t>Replace warehouse heating equipment</t>
        </is>
      </c>
      <c r="D8" s="21" t="inlineStr">
        <is>
          <t>Fictional 80,000 Btu/h furnace</t>
        </is>
      </c>
      <c r="E8" s="19" t="inlineStr">
        <is>
          <t>Avery Sample</t>
        </is>
      </c>
      <c r="F8" s="19" t="inlineStr">
        <is>
          <t>Avery Sample</t>
        </is>
      </c>
      <c r="G8" s="22" t="n">
        <v>13200</v>
      </c>
      <c r="H8" s="23" t="n">
        <v>46237</v>
      </c>
      <c r="I8" s="19" t="inlineStr">
        <is>
          <t>Closed</t>
        </is>
      </c>
      <c r="J8" s="23" t="n"/>
      <c r="K8" s="19" t="inlineStr">
        <is>
          <t>Lost</t>
        </is>
      </c>
      <c r="L8" s="23" t="n">
        <v>46259</v>
      </c>
      <c r="M8" s="19" t="inlineStr">
        <is>
          <t>Price</t>
        </is>
      </c>
      <c r="N8" s="24">
        <f>IF($B8="","",IF($H8="","",IFERROR(MAX(0,IF($L8&lt;&gt;"",$L8-$H8,TODAY()-$H8)),"")))</f>
        <v/>
      </c>
      <c r="O8" s="25">
        <f>IF($B8="","",IF($H8="","Sent date needed",IF($H8&gt;TODAY(),"Check sent date",IF(OR($K8="Won",$K8="Lost",$K8="No Decision"),IF($L8="","Outcome date needed",IF(OR($L8&lt;$H8,$L8&gt;TODAY()),"Check outcome date",IF(AND($K8="Lost",$M8=""),"Lost reason needed","Closed"))),IF($K8&lt;&gt;"Open","Outcome needed",IF($J8="","Follow-up date needed",IF($J8&lt;$H8,"Check follow-up date",IF($J8&lt;TODAY(),"Overdue",IF($J8=TODAY(),"Due today","Scheduled")))))))))</f>
        <v/>
      </c>
      <c r="Q8">
        <f>Assumptions!$A$8</f>
        <v/>
      </c>
      <c r="S8">
        <f>Assumptions!$E$8</f>
        <v/>
      </c>
    </row>
    <row r="9" ht="33" customHeight="1">
      <c r="A9" s="19" t="inlineStr">
        <is>
          <t>DEMO-Q-006</t>
        </is>
      </c>
      <c r="B9" s="20" t="inlineStr">
        <is>
          <t>Example Copper Kettle Diner</t>
        </is>
      </c>
      <c r="C9" s="21" t="inlineStr">
        <is>
          <t>Evaluate kitchen ventilation fan replacement</t>
        </is>
      </c>
      <c r="D9" s="21" t="inlineStr">
        <is>
          <t>Sample ventilation fan</t>
        </is>
      </c>
      <c r="E9" s="19" t="inlineStr">
        <is>
          <t>Jordan Demo</t>
        </is>
      </c>
      <c r="F9" s="19" t="inlineStr">
        <is>
          <t>Casey Fiction</t>
        </is>
      </c>
      <c r="G9" s="22" t="n">
        <v>5280</v>
      </c>
      <c r="H9" s="23" t="n">
        <v>46217</v>
      </c>
      <c r="I9" s="19" t="inlineStr">
        <is>
          <t>Closed</t>
        </is>
      </c>
      <c r="J9" s="23" t="n"/>
      <c r="K9" s="19" t="inlineStr">
        <is>
          <t>No Decision</t>
        </is>
      </c>
      <c r="L9" s="23" t="n">
        <v>46272</v>
      </c>
      <c r="M9" s="19" t="n"/>
      <c r="N9" s="26">
        <f>IF($B9="","",IF($H9="","",IFERROR(MAX(0,IF($L9&lt;&gt;"",$L9-$H9,TODAY()-$H9)),"")))</f>
        <v/>
      </c>
      <c r="O9" s="27">
        <f>IF($B9="","",IF($H9="","Sent date needed",IF($H9&gt;TODAY(),"Check sent date",IF(OR($K9="Won",$K9="Lost",$K9="No Decision"),IF($L9="","Outcome date needed",IF(OR($L9&lt;$H9,$L9&gt;TODAY()),"Check outcome date",IF(AND($K9="Lost",$M9=""),"Lost reason needed","Closed"))),IF($K9&lt;&gt;"Open","Outcome needed",IF($J9="","Follow-up date needed",IF($J9&lt;$H9,"Check follow-up date",IF($J9&lt;TODAY(),"Overdue",IF($J9=TODAY(),"Due today","Scheduled")))))))))</f>
        <v/>
      </c>
      <c r="S9">
        <f>Assumptions!$E$9</f>
        <v/>
      </c>
    </row>
    <row r="10" ht="33" customHeight="1">
      <c r="A10" s="19" t="inlineStr">
        <is>
          <t>DEMO-Q-007</t>
        </is>
      </c>
      <c r="B10" s="20" t="inlineStr">
        <is>
          <t>Demo Willow Workshop</t>
        </is>
      </c>
      <c r="C10" s="21" t="inlineStr">
        <is>
          <t>Replace office air-conditioning system</t>
        </is>
      </c>
      <c r="D10" s="21" t="inlineStr">
        <is>
          <t>Fictional 4-ton air conditioner</t>
        </is>
      </c>
      <c r="E10" s="19" t="inlineStr">
        <is>
          <t>Casey Fiction</t>
        </is>
      </c>
      <c r="F10" s="19" t="inlineStr">
        <is>
          <t>Casey Fiction</t>
        </is>
      </c>
      <c r="G10" s="22" t="n">
        <v>14790</v>
      </c>
      <c r="H10" s="23" t="n">
        <v>46265</v>
      </c>
      <c r="I10" s="19" t="inlineStr">
        <is>
          <t>Reviewing</t>
        </is>
      </c>
      <c r="J10" s="23" t="n"/>
      <c r="K10" s="19" t="inlineStr">
        <is>
          <t>Open</t>
        </is>
      </c>
      <c r="L10" s="23" t="n"/>
      <c r="M10" s="19" t="n"/>
      <c r="N10" s="24">
        <f>IF($B10="","",IF($H10="","",IFERROR(MAX(0,IF($L10&lt;&gt;"",$L10-$H10,TODAY()-$H10)),"")))</f>
        <v/>
      </c>
      <c r="O10" s="25">
        <f>IF($B10="","",IF($H10="","Sent date needed",IF($H10&gt;TODAY(),"Check sent date",IF(OR($K10="Won",$K10="Lost",$K10="No Decision"),IF($L10="","Outcome date needed",IF(OR($L10&lt;$H10,$L10&gt;TODAY()),"Check outcome date",IF(AND($K10="Lost",$M10=""),"Lost reason needed","Closed"))),IF($K10&lt;&gt;"Open","Outcome needed",IF($J10="","Follow-up date needed",IF($J10&lt;$H10,"Check follow-up date",IF($J10&lt;TODAY(),"Overdue",IF($J10=TODAY(),"Due today","Scheduled")))))))))</f>
        <v/>
      </c>
    </row>
    <row r="11" ht="33" customHeight="1">
      <c r="A11" s="19" t="inlineStr">
        <is>
          <t>DEMO-Q-008</t>
        </is>
      </c>
      <c r="B11" s="20" t="inlineStr">
        <is>
          <t>Sample Bluebird Florist</t>
        </is>
      </c>
      <c r="C11" s="21" t="inlineStr">
        <is>
          <t>Prepare estimate for greenhouse unit heater</t>
        </is>
      </c>
      <c r="D11" s="21" t="inlineStr">
        <is>
          <t>Example unit heater</t>
        </is>
      </c>
      <c r="E11" s="19" t="inlineStr">
        <is>
          <t>Riley Example</t>
        </is>
      </c>
      <c r="F11" s="19" t="inlineStr">
        <is>
          <t>Jordan Demo</t>
        </is>
      </c>
      <c r="G11" s="22" t="n">
        <v>4380</v>
      </c>
      <c r="H11" s="23" t="n"/>
      <c r="I11" s="19" t="inlineStr">
        <is>
          <t>Draft</t>
        </is>
      </c>
      <c r="J11" s="23" t="n"/>
      <c r="K11" s="19" t="inlineStr">
        <is>
          <t>Open</t>
        </is>
      </c>
      <c r="L11" s="23" t="n"/>
      <c r="M11" s="19" t="n"/>
      <c r="N11" s="26">
        <f>IF($B11="","",IF($H11="","",IFERROR(MAX(0,IF($L11&lt;&gt;"",$L11-$H11,TODAY()-$H11)),"")))</f>
        <v/>
      </c>
      <c r="O11" s="27">
        <f>IF($B11="","",IF($H11="","Sent date needed",IF($H11&gt;TODAY(),"Check sent date",IF(OR($K11="Won",$K11="Lost",$K11="No Decision"),IF($L11="","Outcome date needed",IF(OR($L11&lt;$H11,$L11&gt;TODAY()),"Check outcome date",IF(AND($K11="Lost",$M11=""),"Lost reason needed","Closed"))),IF($K11&lt;&gt;"Open","Outcome needed",IF($J11="","Follow-up date needed",IF($J11&lt;$H11,"Check follow-up date",IF($J11&lt;TODAY(),"Overdue",IF($J11=TODAY(),"Due today","Scheduled")))))))))</f>
        <v/>
      </c>
    </row>
    <row r="12" ht="33" customHeight="1">
      <c r="A12" s="19" t="inlineStr">
        <is>
          <t>DEMO-Q-009</t>
        </is>
      </c>
      <c r="B12" s="20" t="inlineStr">
        <is>
          <t>Fictional Acorn Theater</t>
        </is>
      </c>
      <c r="C12" s="21" t="inlineStr">
        <is>
          <t>Replace lobby packaged cooling equipment</t>
        </is>
      </c>
      <c r="D12" s="21" t="inlineStr">
        <is>
          <t>Demo 7.5-ton rooftop unit</t>
        </is>
      </c>
      <c r="E12" s="19" t="inlineStr">
        <is>
          <t>Avery Sample</t>
        </is>
      </c>
      <c r="F12" s="19" t="inlineStr">
        <is>
          <t>Riley Example</t>
        </is>
      </c>
      <c r="G12" s="22" t="n">
        <v>26350</v>
      </c>
      <c r="H12" s="23" t="n">
        <v>46252</v>
      </c>
      <c r="I12" s="19" t="inlineStr">
        <is>
          <t>Verbal Decision</t>
        </is>
      </c>
      <c r="J12" s="23" t="n">
        <v>46287</v>
      </c>
      <c r="K12" s="19" t="inlineStr">
        <is>
          <t>Open</t>
        </is>
      </c>
      <c r="L12" s="23" t="n"/>
      <c r="M12" s="19" t="n"/>
      <c r="N12" s="24">
        <f>IF($B12="","",IF($H12="","",IFERROR(MAX(0,IF($L12&lt;&gt;"",$L12-$H12,TODAY()-$H12)),"")))</f>
        <v/>
      </c>
      <c r="O12" s="25">
        <f>IF($B12="","",IF($H12="","Sent date needed",IF($H12&gt;TODAY(),"Check sent date",IF(OR($K12="Won",$K12="Lost",$K12="No Decision"),IF($L12="","Outcome date needed",IF(OR($L12&lt;$H12,$L12&gt;TODAY()),"Check outcome date",IF(AND($K12="Lost",$M12=""),"Lost reason needed","Closed"))),IF($K12&lt;&gt;"Open","Outcome needed",IF($J12="","Follow-up date needed",IF($J12&lt;$H12,"Check follow-up date",IF($J12&lt;TODAY(),"Overdue",IF($J12=TODAY(),"Due today","Scheduled")))))))))</f>
        <v/>
      </c>
    </row>
    <row r="13" ht="33" customHeight="1">
      <c r="A13" s="19" t="inlineStr">
        <is>
          <t>DEMO-Q-010</t>
        </is>
      </c>
      <c r="B13" s="20" t="inlineStr">
        <is>
          <t>Example Moonrise Pet Supply</t>
        </is>
      </c>
      <c r="C13" s="21" t="inlineStr">
        <is>
          <t>Replace stockroom cooling equipment</t>
        </is>
      </c>
      <c r="D13" s="21" t="inlineStr">
        <is>
          <t>Sample 3-ton air conditioner</t>
        </is>
      </c>
      <c r="E13" s="19" t="inlineStr">
        <is>
          <t>Jordan Demo</t>
        </is>
      </c>
      <c r="F13" s="19" t="inlineStr">
        <is>
          <t>Avery Sample</t>
        </is>
      </c>
      <c r="G13" s="22" t="n">
        <v>10890</v>
      </c>
      <c r="H13" s="23" t="n">
        <v>46275</v>
      </c>
      <c r="I13" s="19" t="inlineStr">
        <is>
          <t>Sent</t>
        </is>
      </c>
      <c r="J13" s="23" t="n">
        <v>46279</v>
      </c>
      <c r="K13" s="19" t="n"/>
      <c r="L13" s="23" t="n"/>
      <c r="M13" s="19" t="n"/>
      <c r="N13" s="26">
        <f>IF($B13="","",IF($H13="","",IFERROR(MAX(0,IF($L13&lt;&gt;"",$L13-$H13,TODAY()-$H13)),"")))</f>
        <v/>
      </c>
      <c r="O13" s="27">
        <f>IF($B13="","",IF($H13="","Sent date needed",IF($H13&gt;TODAY(),"Check sent date",IF(OR($K13="Won",$K13="Lost",$K13="No Decision"),IF($L13="","Outcome date needed",IF(OR($L13&lt;$H13,$L13&gt;TODAY()),"Check outcome date",IF(AND($K13="Lost",$M13=""),"Lost reason needed","Closed"))),IF($K13&lt;&gt;"Open","Outcome needed",IF($J13="","Follow-up date needed",IF($J13&lt;$H13,"Check follow-up date",IF($J13&lt;TODAY(),"Overdue",IF($J13=TODAY(),"Due today","Scheduled")))))))))</f>
        <v/>
      </c>
    </row>
    <row r="14" ht="23" customHeight="1">
      <c r="A14" s="19" t="n"/>
      <c r="B14" s="20" t="n"/>
      <c r="C14" s="21" t="n"/>
      <c r="D14" s="21" t="n"/>
      <c r="E14" s="19" t="n"/>
      <c r="F14" s="19" t="n"/>
      <c r="G14" s="22" t="n"/>
      <c r="H14" s="23" t="n"/>
      <c r="I14" s="19" t="n"/>
      <c r="J14" s="23" t="n"/>
      <c r="K14" s="19" t="n"/>
      <c r="L14" s="23" t="n"/>
      <c r="M14" s="19" t="n"/>
      <c r="N14" s="24">
        <f>IF($B14="","",IF($H14="","",IFERROR(MAX(0,IF($L14&lt;&gt;"",$L14-$H14,TODAY()-$H14)),"")))</f>
        <v/>
      </c>
      <c r="O14" s="25">
        <f>IF($B14="","",IF($H14="","Sent date needed",IF($H14&gt;TODAY(),"Check sent date",IF(OR($K14="Won",$K14="Lost",$K14="No Decision"),IF($L14="","Outcome date needed",IF(OR($L14&lt;$H14,$L14&gt;TODAY()),"Check outcome date",IF(AND($K14="Lost",$M14=""),"Lost reason needed","Closed"))),IF($K14&lt;&gt;"Open","Outcome needed",IF($J14="","Follow-up date needed",IF($J14&lt;$H14,"Check follow-up date",IF($J14&lt;TODAY(),"Overdue",IF($J14=TODAY(),"Due today","Scheduled")))))))))</f>
        <v/>
      </c>
    </row>
    <row r="15" ht="23" customHeight="1">
      <c r="A15" s="19" t="n"/>
      <c r="B15" s="20" t="n"/>
      <c r="C15" s="21" t="n"/>
      <c r="D15" s="21" t="n"/>
      <c r="E15" s="19" t="n"/>
      <c r="F15" s="19" t="n"/>
      <c r="G15" s="22" t="n"/>
      <c r="H15" s="23" t="n"/>
      <c r="I15" s="19" t="n"/>
      <c r="J15" s="23" t="n"/>
      <c r="K15" s="19" t="n"/>
      <c r="L15" s="23" t="n"/>
      <c r="M15" s="19" t="n"/>
      <c r="N15" s="26">
        <f>IF($B15="","",IF($H15="","",IFERROR(MAX(0,IF($L15&lt;&gt;"",$L15-$H15,TODAY()-$H15)),"")))</f>
        <v/>
      </c>
      <c r="O15" s="27">
        <f>IF($B15="","",IF($H15="","Sent date needed",IF($H15&gt;TODAY(),"Check sent date",IF(OR($K15="Won",$K15="Lost",$K15="No Decision"),IF($L15="","Outcome date needed",IF(OR($L15&lt;$H15,$L15&gt;TODAY()),"Check outcome date",IF(AND($K15="Lost",$M15=""),"Lost reason needed","Closed"))),IF($K15&lt;&gt;"Open","Outcome needed",IF($J15="","Follow-up date needed",IF($J15&lt;$H15,"Check follow-up date",IF($J15&lt;TODAY(),"Overdue",IF($J15=TODAY(),"Due today","Scheduled")))))))))</f>
        <v/>
      </c>
    </row>
    <row r="16" ht="23" customHeight="1">
      <c r="A16" s="19" t="n"/>
      <c r="B16" s="20" t="n"/>
      <c r="C16" s="21" t="n"/>
      <c r="D16" s="21" t="n"/>
      <c r="E16" s="19" t="n"/>
      <c r="F16" s="19" t="n"/>
      <c r="G16" s="22" t="n"/>
      <c r="H16" s="23" t="n"/>
      <c r="I16" s="19" t="n"/>
      <c r="J16" s="23" t="n"/>
      <c r="K16" s="19" t="n"/>
      <c r="L16" s="23" t="n"/>
      <c r="M16" s="19" t="n"/>
      <c r="N16" s="24">
        <f>IF($B16="","",IF($H16="","",IFERROR(MAX(0,IF($L16&lt;&gt;"",$L16-$H16,TODAY()-$H16)),"")))</f>
        <v/>
      </c>
      <c r="O16" s="25">
        <f>IF($B16="","",IF($H16="","Sent date needed",IF($H16&gt;TODAY(),"Check sent date",IF(OR($K16="Won",$K16="Lost",$K16="No Decision"),IF($L16="","Outcome date needed",IF(OR($L16&lt;$H16,$L16&gt;TODAY()),"Check outcome date",IF(AND($K16="Lost",$M16=""),"Lost reason needed","Closed"))),IF($K16&lt;&gt;"Open","Outcome needed",IF($J16="","Follow-up date needed",IF($J16&lt;$H16,"Check follow-up date",IF($J16&lt;TODAY(),"Overdue",IF($J16=TODAY(),"Due today","Scheduled")))))))))</f>
        <v/>
      </c>
    </row>
    <row r="17" ht="23" customHeight="1">
      <c r="A17" s="19" t="n"/>
      <c r="B17" s="20" t="n"/>
      <c r="C17" s="21" t="n"/>
      <c r="D17" s="21" t="n"/>
      <c r="E17" s="19" t="n"/>
      <c r="F17" s="19" t="n"/>
      <c r="G17" s="22" t="n"/>
      <c r="H17" s="23" t="n"/>
      <c r="I17" s="19" t="n"/>
      <c r="J17" s="23" t="n"/>
      <c r="K17" s="19" t="n"/>
      <c r="L17" s="23" t="n"/>
      <c r="M17" s="19" t="n"/>
      <c r="N17" s="26">
        <f>IF($B17="","",IF($H17="","",IFERROR(MAX(0,IF($L17&lt;&gt;"",$L17-$H17,TODAY()-$H17)),"")))</f>
        <v/>
      </c>
      <c r="O17" s="27">
        <f>IF($B17="","",IF($H17="","Sent date needed",IF($H17&gt;TODAY(),"Check sent date",IF(OR($K17="Won",$K17="Lost",$K17="No Decision"),IF($L17="","Outcome date needed",IF(OR($L17&lt;$H17,$L17&gt;TODAY()),"Check outcome date",IF(AND($K17="Lost",$M17=""),"Lost reason needed","Closed"))),IF($K17&lt;&gt;"Open","Outcome needed",IF($J17="","Follow-up date needed",IF($J17&lt;$H17,"Check follow-up date",IF($J17&lt;TODAY(),"Overdue",IF($J17=TODAY(),"Due today","Scheduled")))))))))</f>
        <v/>
      </c>
    </row>
    <row r="18" ht="23" customHeight="1">
      <c r="A18" s="19" t="n"/>
      <c r="B18" s="20" t="n"/>
      <c r="C18" s="21" t="n"/>
      <c r="D18" s="21" t="n"/>
      <c r="E18" s="19" t="n"/>
      <c r="F18" s="19" t="n"/>
      <c r="G18" s="22" t="n"/>
      <c r="H18" s="23" t="n"/>
      <c r="I18" s="19" t="n"/>
      <c r="J18" s="23" t="n"/>
      <c r="K18" s="19" t="n"/>
      <c r="L18" s="23" t="n"/>
      <c r="M18" s="19" t="n"/>
      <c r="N18" s="24">
        <f>IF($B18="","",IF($H18="","",IFERROR(MAX(0,IF($L18&lt;&gt;"",$L18-$H18,TODAY()-$H18)),"")))</f>
        <v/>
      </c>
      <c r="O18" s="25">
        <f>IF($B18="","",IF($H18="","Sent date needed",IF($H18&gt;TODAY(),"Check sent date",IF(OR($K18="Won",$K18="Lost",$K18="No Decision"),IF($L18="","Outcome date needed",IF(OR($L18&lt;$H18,$L18&gt;TODAY()),"Check outcome date",IF(AND($K18="Lost",$M18=""),"Lost reason needed","Closed"))),IF($K18&lt;&gt;"Open","Outcome needed",IF($J18="","Follow-up date needed",IF($J18&lt;$H18,"Check follow-up date",IF($J18&lt;TODAY(),"Overdue",IF($J18=TODAY(),"Due today","Scheduled")))))))))</f>
        <v/>
      </c>
    </row>
    <row r="19" ht="23" customHeight="1">
      <c r="A19" s="19" t="n"/>
      <c r="B19" s="20" t="n"/>
      <c r="C19" s="21" t="n"/>
      <c r="D19" s="21" t="n"/>
      <c r="E19" s="19" t="n"/>
      <c r="F19" s="19" t="n"/>
      <c r="G19" s="22" t="n"/>
      <c r="H19" s="23" t="n"/>
      <c r="I19" s="19" t="n"/>
      <c r="J19" s="23" t="n"/>
      <c r="K19" s="19" t="n"/>
      <c r="L19" s="23" t="n"/>
      <c r="M19" s="19" t="n"/>
      <c r="N19" s="26">
        <f>IF($B19="","",IF($H19="","",IFERROR(MAX(0,IF($L19&lt;&gt;"",$L19-$H19,TODAY()-$H19)),"")))</f>
        <v/>
      </c>
      <c r="O19" s="27">
        <f>IF($B19="","",IF($H19="","Sent date needed",IF($H19&gt;TODAY(),"Check sent date",IF(OR($K19="Won",$K19="Lost",$K19="No Decision"),IF($L19="","Outcome date needed",IF(OR($L19&lt;$H19,$L19&gt;TODAY()),"Check outcome date",IF(AND($K19="Lost",$M19=""),"Lost reason needed","Closed"))),IF($K19&lt;&gt;"Open","Outcome needed",IF($J19="","Follow-up date needed",IF($J19&lt;$H19,"Check follow-up date",IF($J19&lt;TODAY(),"Overdue",IF($J19=TODAY(),"Due today","Scheduled")))))))))</f>
        <v/>
      </c>
    </row>
    <row r="20" ht="23" customHeight="1">
      <c r="A20" s="19" t="n"/>
      <c r="B20" s="20" t="n"/>
      <c r="C20" s="21" t="n"/>
      <c r="D20" s="21" t="n"/>
      <c r="E20" s="19" t="n"/>
      <c r="F20" s="19" t="n"/>
      <c r="G20" s="22" t="n"/>
      <c r="H20" s="23" t="n"/>
      <c r="I20" s="19" t="n"/>
      <c r="J20" s="23" t="n"/>
      <c r="K20" s="19" t="n"/>
      <c r="L20" s="23" t="n"/>
      <c r="M20" s="19" t="n"/>
      <c r="N20" s="24">
        <f>IF($B20="","",IF($H20="","",IFERROR(MAX(0,IF($L20&lt;&gt;"",$L20-$H20,TODAY()-$H20)),"")))</f>
        <v/>
      </c>
      <c r="O20" s="25">
        <f>IF($B20="","",IF($H20="","Sent date needed",IF($H20&gt;TODAY(),"Check sent date",IF(OR($K20="Won",$K20="Lost",$K20="No Decision"),IF($L20="","Outcome date needed",IF(OR($L20&lt;$H20,$L20&gt;TODAY()),"Check outcome date",IF(AND($K20="Lost",$M20=""),"Lost reason needed","Closed"))),IF($K20&lt;&gt;"Open","Outcome needed",IF($J20="","Follow-up date needed",IF($J20&lt;$H20,"Check follow-up date",IF($J20&lt;TODAY(),"Overdue",IF($J20=TODAY(),"Due today","Scheduled")))))))))</f>
        <v/>
      </c>
    </row>
    <row r="21" ht="23" customHeight="1">
      <c r="A21" s="19" t="n"/>
      <c r="B21" s="20" t="n"/>
      <c r="C21" s="21" t="n"/>
      <c r="D21" s="21" t="n"/>
      <c r="E21" s="19" t="n"/>
      <c r="F21" s="19" t="n"/>
      <c r="G21" s="22" t="n"/>
      <c r="H21" s="23" t="n"/>
      <c r="I21" s="19" t="n"/>
      <c r="J21" s="23" t="n"/>
      <c r="K21" s="19" t="n"/>
      <c r="L21" s="23" t="n"/>
      <c r="M21" s="19" t="n"/>
      <c r="N21" s="26">
        <f>IF($B21="","",IF($H21="","",IFERROR(MAX(0,IF($L21&lt;&gt;"",$L21-$H21,TODAY()-$H21)),"")))</f>
        <v/>
      </c>
      <c r="O21" s="27">
        <f>IF($B21="","",IF($H21="","Sent date needed",IF($H21&gt;TODAY(),"Check sent date",IF(OR($K21="Won",$K21="Lost",$K21="No Decision"),IF($L21="","Outcome date needed",IF(OR($L21&lt;$H21,$L21&gt;TODAY()),"Check outcome date",IF(AND($K21="Lost",$M21=""),"Lost reason needed","Closed"))),IF($K21&lt;&gt;"Open","Outcome needed",IF($J21="","Follow-up date needed",IF($J21&lt;$H21,"Check follow-up date",IF($J21&lt;TODAY(),"Overdue",IF($J21=TODAY(),"Due today","Scheduled")))))))))</f>
        <v/>
      </c>
    </row>
    <row r="22" ht="23" customHeight="1">
      <c r="A22" s="19" t="n"/>
      <c r="B22" s="20" t="n"/>
      <c r="C22" s="21" t="n"/>
      <c r="D22" s="21" t="n"/>
      <c r="E22" s="19" t="n"/>
      <c r="F22" s="19" t="n"/>
      <c r="G22" s="22" t="n"/>
      <c r="H22" s="23" t="n"/>
      <c r="I22" s="19" t="n"/>
      <c r="J22" s="23" t="n"/>
      <c r="K22" s="19" t="n"/>
      <c r="L22" s="23" t="n"/>
      <c r="M22" s="19" t="n"/>
      <c r="N22" s="24">
        <f>IF($B22="","",IF($H22="","",IFERROR(MAX(0,IF($L22&lt;&gt;"",$L22-$H22,TODAY()-$H22)),"")))</f>
        <v/>
      </c>
      <c r="O22" s="25">
        <f>IF($B22="","",IF($H22="","Sent date needed",IF($H22&gt;TODAY(),"Check sent date",IF(OR($K22="Won",$K22="Lost",$K22="No Decision"),IF($L22="","Outcome date needed",IF(OR($L22&lt;$H22,$L22&gt;TODAY()),"Check outcome date",IF(AND($K22="Lost",$M22=""),"Lost reason needed","Closed"))),IF($K22&lt;&gt;"Open","Outcome needed",IF($J22="","Follow-up date needed",IF($J22&lt;$H22,"Check follow-up date",IF($J22&lt;TODAY(),"Overdue",IF($J22=TODAY(),"Due today","Scheduled")))))))))</f>
        <v/>
      </c>
    </row>
    <row r="23" ht="23" customHeight="1">
      <c r="A23" s="19" t="n"/>
      <c r="B23" s="20" t="n"/>
      <c r="C23" s="21" t="n"/>
      <c r="D23" s="21" t="n"/>
      <c r="E23" s="19" t="n"/>
      <c r="F23" s="19" t="n"/>
      <c r="G23" s="22" t="n"/>
      <c r="H23" s="23" t="n"/>
      <c r="I23" s="19" t="n"/>
      <c r="J23" s="23" t="n"/>
      <c r="K23" s="19" t="n"/>
      <c r="L23" s="23" t="n"/>
      <c r="M23" s="19" t="n"/>
      <c r="N23" s="26">
        <f>IF($B23="","",IF($H23="","",IFERROR(MAX(0,IF($L23&lt;&gt;"",$L23-$H23,TODAY()-$H23)),"")))</f>
        <v/>
      </c>
      <c r="O23" s="27">
        <f>IF($B23="","",IF($H23="","Sent date needed",IF($H23&gt;TODAY(),"Check sent date",IF(OR($K23="Won",$K23="Lost",$K23="No Decision"),IF($L23="","Outcome date needed",IF(OR($L23&lt;$H23,$L23&gt;TODAY()),"Check outcome date",IF(AND($K23="Lost",$M23=""),"Lost reason needed","Closed"))),IF($K23&lt;&gt;"Open","Outcome needed",IF($J23="","Follow-up date needed",IF($J23&lt;$H23,"Check follow-up date",IF($J23&lt;TODAY(),"Overdue",IF($J23=TODAY(),"Due today","Scheduled")))))))))</f>
        <v/>
      </c>
    </row>
    <row r="24" ht="23" customHeight="1">
      <c r="A24" s="19" t="n"/>
      <c r="B24" s="20" t="n"/>
      <c r="C24" s="21" t="n"/>
      <c r="D24" s="21" t="n"/>
      <c r="E24" s="19" t="n"/>
      <c r="F24" s="19" t="n"/>
      <c r="G24" s="22" t="n"/>
      <c r="H24" s="23" t="n"/>
      <c r="I24" s="19" t="n"/>
      <c r="J24" s="23" t="n"/>
      <c r="K24" s="19" t="n"/>
      <c r="L24" s="23" t="n"/>
      <c r="M24" s="19" t="n"/>
      <c r="N24" s="24">
        <f>IF($B24="","",IF($H24="","",IFERROR(MAX(0,IF($L24&lt;&gt;"",$L24-$H24,TODAY()-$H24)),"")))</f>
        <v/>
      </c>
      <c r="O24" s="25">
        <f>IF($B24="","",IF($H24="","Sent date needed",IF($H24&gt;TODAY(),"Check sent date",IF(OR($K24="Won",$K24="Lost",$K24="No Decision"),IF($L24="","Outcome date needed",IF(OR($L24&lt;$H24,$L24&gt;TODAY()),"Check outcome date",IF(AND($K24="Lost",$M24=""),"Lost reason needed","Closed"))),IF($K24&lt;&gt;"Open","Outcome needed",IF($J24="","Follow-up date needed",IF($J24&lt;$H24,"Check follow-up date",IF($J24&lt;TODAY(),"Overdue",IF($J24=TODAY(),"Due today","Scheduled")))))))))</f>
        <v/>
      </c>
    </row>
    <row r="25" ht="23" customHeight="1">
      <c r="A25" s="19" t="n"/>
      <c r="B25" s="20" t="n"/>
      <c r="C25" s="21" t="n"/>
      <c r="D25" s="21" t="n"/>
      <c r="E25" s="19" t="n"/>
      <c r="F25" s="19" t="n"/>
      <c r="G25" s="22" t="n"/>
      <c r="H25" s="23" t="n"/>
      <c r="I25" s="19" t="n"/>
      <c r="J25" s="23" t="n"/>
      <c r="K25" s="19" t="n"/>
      <c r="L25" s="23" t="n"/>
      <c r="M25" s="19" t="n"/>
      <c r="N25" s="26">
        <f>IF($B25="","",IF($H25="","",IFERROR(MAX(0,IF($L25&lt;&gt;"",$L25-$H25,TODAY()-$H25)),"")))</f>
        <v/>
      </c>
      <c r="O25" s="27">
        <f>IF($B25="","",IF($H25="","Sent date needed",IF($H25&gt;TODAY(),"Check sent date",IF(OR($K25="Won",$K25="Lost",$K25="No Decision"),IF($L25="","Outcome date needed",IF(OR($L25&lt;$H25,$L25&gt;TODAY()),"Check outcome date",IF(AND($K25="Lost",$M25=""),"Lost reason needed","Closed"))),IF($K25&lt;&gt;"Open","Outcome needed",IF($J25="","Follow-up date needed",IF($J25&lt;$H25,"Check follow-up date",IF($J25&lt;TODAY(),"Overdue",IF($J25=TODAY(),"Due today","Scheduled")))))))))</f>
        <v/>
      </c>
    </row>
    <row r="26" ht="23" customHeight="1">
      <c r="A26" s="19" t="n"/>
      <c r="B26" s="20" t="n"/>
      <c r="C26" s="21" t="n"/>
      <c r="D26" s="21" t="n"/>
      <c r="E26" s="19" t="n"/>
      <c r="F26" s="19" t="n"/>
      <c r="G26" s="22" t="n"/>
      <c r="H26" s="23" t="n"/>
      <c r="I26" s="19" t="n"/>
      <c r="J26" s="23" t="n"/>
      <c r="K26" s="19" t="n"/>
      <c r="L26" s="23" t="n"/>
      <c r="M26" s="19" t="n"/>
      <c r="N26" s="24">
        <f>IF($B26="","",IF($H26="","",IFERROR(MAX(0,IF($L26&lt;&gt;"",$L26-$H26,TODAY()-$H26)),"")))</f>
        <v/>
      </c>
      <c r="O26" s="25">
        <f>IF($B26="","",IF($H26="","Sent date needed",IF($H26&gt;TODAY(),"Check sent date",IF(OR($K26="Won",$K26="Lost",$K26="No Decision"),IF($L26="","Outcome date needed",IF(OR($L26&lt;$H26,$L26&gt;TODAY()),"Check outcome date",IF(AND($K26="Lost",$M26=""),"Lost reason needed","Closed"))),IF($K26&lt;&gt;"Open","Outcome needed",IF($J26="","Follow-up date needed",IF($J26&lt;$H26,"Check follow-up date",IF($J26&lt;TODAY(),"Overdue",IF($J26=TODAY(),"Due today","Scheduled")))))))))</f>
        <v/>
      </c>
    </row>
    <row r="27" ht="23" customHeight="1">
      <c r="A27" s="19" t="n"/>
      <c r="B27" s="20" t="n"/>
      <c r="C27" s="21" t="n"/>
      <c r="D27" s="21" t="n"/>
      <c r="E27" s="19" t="n"/>
      <c r="F27" s="19" t="n"/>
      <c r="G27" s="22" t="n"/>
      <c r="H27" s="23" t="n"/>
      <c r="I27" s="19" t="n"/>
      <c r="J27" s="23" t="n"/>
      <c r="K27" s="19" t="n"/>
      <c r="L27" s="23" t="n"/>
      <c r="M27" s="19" t="n"/>
      <c r="N27" s="26">
        <f>IF($B27="","",IF($H27="","",IFERROR(MAX(0,IF($L27&lt;&gt;"",$L27-$H27,TODAY()-$H27)),"")))</f>
        <v/>
      </c>
      <c r="O27" s="27">
        <f>IF($B27="","",IF($H27="","Sent date needed",IF($H27&gt;TODAY(),"Check sent date",IF(OR($K27="Won",$K27="Lost",$K27="No Decision"),IF($L27="","Outcome date needed",IF(OR($L27&lt;$H27,$L27&gt;TODAY()),"Check outcome date",IF(AND($K27="Lost",$M27=""),"Lost reason needed","Closed"))),IF($K27&lt;&gt;"Open","Outcome needed",IF($J27="","Follow-up date needed",IF($J27&lt;$H27,"Check follow-up date",IF($J27&lt;TODAY(),"Overdue",IF($J27=TODAY(),"Due today","Scheduled")))))))))</f>
        <v/>
      </c>
    </row>
    <row r="28" ht="23" customHeight="1">
      <c r="A28" s="19" t="n"/>
      <c r="B28" s="20" t="n"/>
      <c r="C28" s="21" t="n"/>
      <c r="D28" s="21" t="n"/>
      <c r="E28" s="19" t="n"/>
      <c r="F28" s="19" t="n"/>
      <c r="G28" s="22" t="n"/>
      <c r="H28" s="23" t="n"/>
      <c r="I28" s="19" t="n"/>
      <c r="J28" s="23" t="n"/>
      <c r="K28" s="19" t="n"/>
      <c r="L28" s="23" t="n"/>
      <c r="M28" s="19" t="n"/>
      <c r="N28" s="24">
        <f>IF($B28="","",IF($H28="","",IFERROR(MAX(0,IF($L28&lt;&gt;"",$L28-$H28,TODAY()-$H28)),"")))</f>
        <v/>
      </c>
      <c r="O28" s="25">
        <f>IF($B28="","",IF($H28="","Sent date needed",IF($H28&gt;TODAY(),"Check sent date",IF(OR($K28="Won",$K28="Lost",$K28="No Decision"),IF($L28="","Outcome date needed",IF(OR($L28&lt;$H28,$L28&gt;TODAY()),"Check outcome date",IF(AND($K28="Lost",$M28=""),"Lost reason needed","Closed"))),IF($K28&lt;&gt;"Open","Outcome needed",IF($J28="","Follow-up date needed",IF($J28&lt;$H28,"Check follow-up date",IF($J28&lt;TODAY(),"Overdue",IF($J28=TODAY(),"Due today","Scheduled")))))))))</f>
        <v/>
      </c>
    </row>
    <row r="29" ht="23" customHeight="1">
      <c r="A29" s="19" t="n"/>
      <c r="B29" s="20" t="n"/>
      <c r="C29" s="21" t="n"/>
      <c r="D29" s="21" t="n"/>
      <c r="E29" s="19" t="n"/>
      <c r="F29" s="19" t="n"/>
      <c r="G29" s="22" t="n"/>
      <c r="H29" s="23" t="n"/>
      <c r="I29" s="19" t="n"/>
      <c r="J29" s="23" t="n"/>
      <c r="K29" s="19" t="n"/>
      <c r="L29" s="23" t="n"/>
      <c r="M29" s="19" t="n"/>
      <c r="N29" s="26">
        <f>IF($B29="","",IF($H29="","",IFERROR(MAX(0,IF($L29&lt;&gt;"",$L29-$H29,TODAY()-$H29)),"")))</f>
        <v/>
      </c>
      <c r="O29" s="27">
        <f>IF($B29="","",IF($H29="","Sent date needed",IF($H29&gt;TODAY(),"Check sent date",IF(OR($K29="Won",$K29="Lost",$K29="No Decision"),IF($L29="","Outcome date needed",IF(OR($L29&lt;$H29,$L29&gt;TODAY()),"Check outcome date",IF(AND($K29="Lost",$M29=""),"Lost reason needed","Closed"))),IF($K29&lt;&gt;"Open","Outcome needed",IF($J29="","Follow-up date needed",IF($J29&lt;$H29,"Check follow-up date",IF($J29&lt;TODAY(),"Overdue",IF($J29=TODAY(),"Due today","Scheduled")))))))))</f>
        <v/>
      </c>
    </row>
    <row r="30" ht="23" customHeight="1">
      <c r="A30" s="19" t="n"/>
      <c r="B30" s="20" t="n"/>
      <c r="C30" s="21" t="n"/>
      <c r="D30" s="21" t="n"/>
      <c r="E30" s="19" t="n"/>
      <c r="F30" s="19" t="n"/>
      <c r="G30" s="22" t="n"/>
      <c r="H30" s="23" t="n"/>
      <c r="I30" s="19" t="n"/>
      <c r="J30" s="23" t="n"/>
      <c r="K30" s="19" t="n"/>
      <c r="L30" s="23" t="n"/>
      <c r="M30" s="19" t="n"/>
      <c r="N30" s="24">
        <f>IF($B30="","",IF($H30="","",IFERROR(MAX(0,IF($L30&lt;&gt;"",$L30-$H30,TODAY()-$H30)),"")))</f>
        <v/>
      </c>
      <c r="O30" s="25">
        <f>IF($B30="","",IF($H30="","Sent date needed",IF($H30&gt;TODAY(),"Check sent date",IF(OR($K30="Won",$K30="Lost",$K30="No Decision"),IF($L30="","Outcome date needed",IF(OR($L30&lt;$H30,$L30&gt;TODAY()),"Check outcome date",IF(AND($K30="Lost",$M30=""),"Lost reason needed","Closed"))),IF($K30&lt;&gt;"Open","Outcome needed",IF($J30="","Follow-up date needed",IF($J30&lt;$H30,"Check follow-up date",IF($J30&lt;TODAY(),"Overdue",IF($J30=TODAY(),"Due today","Scheduled")))))))))</f>
        <v/>
      </c>
    </row>
    <row r="31" ht="23" customHeight="1">
      <c r="A31" s="19" t="n"/>
      <c r="B31" s="20" t="n"/>
      <c r="C31" s="21" t="n"/>
      <c r="D31" s="21" t="n"/>
      <c r="E31" s="19" t="n"/>
      <c r="F31" s="19" t="n"/>
      <c r="G31" s="22" t="n"/>
      <c r="H31" s="23" t="n"/>
      <c r="I31" s="19" t="n"/>
      <c r="J31" s="23" t="n"/>
      <c r="K31" s="19" t="n"/>
      <c r="L31" s="23" t="n"/>
      <c r="M31" s="19" t="n"/>
      <c r="N31" s="26">
        <f>IF($B31="","",IF($H31="","",IFERROR(MAX(0,IF($L31&lt;&gt;"",$L31-$H31,TODAY()-$H31)),"")))</f>
        <v/>
      </c>
      <c r="O31" s="27">
        <f>IF($B31="","",IF($H31="","Sent date needed",IF($H31&gt;TODAY(),"Check sent date",IF(OR($K31="Won",$K31="Lost",$K31="No Decision"),IF($L31="","Outcome date needed",IF(OR($L31&lt;$H31,$L31&gt;TODAY()),"Check outcome date",IF(AND($K31="Lost",$M31=""),"Lost reason needed","Closed"))),IF($K31&lt;&gt;"Open","Outcome needed",IF($J31="","Follow-up date needed",IF($J31&lt;$H31,"Check follow-up date",IF($J31&lt;TODAY(),"Overdue",IF($J31=TODAY(),"Due today","Scheduled")))))))))</f>
        <v/>
      </c>
    </row>
    <row r="32" ht="23" customHeight="1">
      <c r="A32" s="19" t="n"/>
      <c r="B32" s="20" t="n"/>
      <c r="C32" s="21" t="n"/>
      <c r="D32" s="21" t="n"/>
      <c r="E32" s="19" t="n"/>
      <c r="F32" s="19" t="n"/>
      <c r="G32" s="22" t="n"/>
      <c r="H32" s="23" t="n"/>
      <c r="I32" s="19" t="n"/>
      <c r="J32" s="23" t="n"/>
      <c r="K32" s="19" t="n"/>
      <c r="L32" s="23" t="n"/>
      <c r="M32" s="19" t="n"/>
      <c r="N32" s="24">
        <f>IF($B32="","",IF($H32="","",IFERROR(MAX(0,IF($L32&lt;&gt;"",$L32-$H32,TODAY()-$H32)),"")))</f>
        <v/>
      </c>
      <c r="O32" s="25">
        <f>IF($B32="","",IF($H32="","Sent date needed",IF($H32&gt;TODAY(),"Check sent date",IF(OR($K32="Won",$K32="Lost",$K32="No Decision"),IF($L32="","Outcome date needed",IF(OR($L32&lt;$H32,$L32&gt;TODAY()),"Check outcome date",IF(AND($K32="Lost",$M32=""),"Lost reason needed","Closed"))),IF($K32&lt;&gt;"Open","Outcome needed",IF($J32="","Follow-up date needed",IF($J32&lt;$H32,"Check follow-up date",IF($J32&lt;TODAY(),"Overdue",IF($J32=TODAY(),"Due today","Scheduled")))))))))</f>
        <v/>
      </c>
    </row>
    <row r="33" ht="23" customHeight="1">
      <c r="A33" s="19" t="n"/>
      <c r="B33" s="20" t="n"/>
      <c r="C33" s="21" t="n"/>
      <c r="D33" s="21" t="n"/>
      <c r="E33" s="19" t="n"/>
      <c r="F33" s="19" t="n"/>
      <c r="G33" s="22" t="n"/>
      <c r="H33" s="23" t="n"/>
      <c r="I33" s="19" t="n"/>
      <c r="J33" s="23" t="n"/>
      <c r="K33" s="19" t="n"/>
      <c r="L33" s="23" t="n"/>
      <c r="M33" s="19" t="n"/>
      <c r="N33" s="26">
        <f>IF($B33="","",IF($H33="","",IFERROR(MAX(0,IF($L33&lt;&gt;"",$L33-$H33,TODAY()-$H33)),"")))</f>
        <v/>
      </c>
      <c r="O33" s="27">
        <f>IF($B33="","",IF($H33="","Sent date needed",IF($H33&gt;TODAY(),"Check sent date",IF(OR($K33="Won",$K33="Lost",$K33="No Decision"),IF($L33="","Outcome date needed",IF(OR($L33&lt;$H33,$L33&gt;TODAY()),"Check outcome date",IF(AND($K33="Lost",$M33=""),"Lost reason needed","Closed"))),IF($K33&lt;&gt;"Open","Outcome needed",IF($J33="","Follow-up date needed",IF($J33&lt;$H33,"Check follow-up date",IF($J33&lt;TODAY(),"Overdue",IF($J33=TODAY(),"Due today","Scheduled")))))))))</f>
        <v/>
      </c>
    </row>
    <row r="34" ht="23" customHeight="1">
      <c r="A34" s="19" t="n"/>
      <c r="B34" s="20" t="n"/>
      <c r="C34" s="21" t="n"/>
      <c r="D34" s="21" t="n"/>
      <c r="E34" s="19" t="n"/>
      <c r="F34" s="19" t="n"/>
      <c r="G34" s="22" t="n"/>
      <c r="H34" s="23" t="n"/>
      <c r="I34" s="19" t="n"/>
      <c r="J34" s="23" t="n"/>
      <c r="K34" s="19" t="n"/>
      <c r="L34" s="23" t="n"/>
      <c r="M34" s="19" t="n"/>
      <c r="N34" s="24">
        <f>IF($B34="","",IF($H34="","",IFERROR(MAX(0,IF($L34&lt;&gt;"",$L34-$H34,TODAY()-$H34)),"")))</f>
        <v/>
      </c>
      <c r="O34" s="25">
        <f>IF($B34="","",IF($H34="","Sent date needed",IF($H34&gt;TODAY(),"Check sent date",IF(OR($K34="Won",$K34="Lost",$K34="No Decision"),IF($L34="","Outcome date needed",IF(OR($L34&lt;$H34,$L34&gt;TODAY()),"Check outcome date",IF(AND($K34="Lost",$M34=""),"Lost reason needed","Closed"))),IF($K34&lt;&gt;"Open","Outcome needed",IF($J34="","Follow-up date needed",IF($J34&lt;$H34,"Check follow-up date",IF($J34&lt;TODAY(),"Overdue",IF($J34=TODAY(),"Due today","Scheduled")))))))))</f>
        <v/>
      </c>
    </row>
    <row r="35" ht="23" customHeight="1">
      <c r="A35" s="19" t="n"/>
      <c r="B35" s="20" t="n"/>
      <c r="C35" s="21" t="n"/>
      <c r="D35" s="21" t="n"/>
      <c r="E35" s="19" t="n"/>
      <c r="F35" s="19" t="n"/>
      <c r="G35" s="22" t="n"/>
      <c r="H35" s="23" t="n"/>
      <c r="I35" s="19" t="n"/>
      <c r="J35" s="23" t="n"/>
      <c r="K35" s="19" t="n"/>
      <c r="L35" s="23" t="n"/>
      <c r="M35" s="19" t="n"/>
      <c r="N35" s="26">
        <f>IF($B35="","",IF($H35="","",IFERROR(MAX(0,IF($L35&lt;&gt;"",$L35-$H35,TODAY()-$H35)),"")))</f>
        <v/>
      </c>
      <c r="O35" s="27">
        <f>IF($B35="","",IF($H35="","Sent date needed",IF($H35&gt;TODAY(),"Check sent date",IF(OR($K35="Won",$K35="Lost",$K35="No Decision"),IF($L35="","Outcome date needed",IF(OR($L35&lt;$H35,$L35&gt;TODAY()),"Check outcome date",IF(AND($K35="Lost",$M35=""),"Lost reason needed","Closed"))),IF($K35&lt;&gt;"Open","Outcome needed",IF($J35="","Follow-up date needed",IF($J35&lt;$H35,"Check follow-up date",IF($J35&lt;TODAY(),"Overdue",IF($J35=TODAY(),"Due today","Scheduled")))))))))</f>
        <v/>
      </c>
    </row>
    <row r="36" ht="23" customHeight="1">
      <c r="A36" s="19" t="n"/>
      <c r="B36" s="20" t="n"/>
      <c r="C36" s="21" t="n"/>
      <c r="D36" s="21" t="n"/>
      <c r="E36" s="19" t="n"/>
      <c r="F36" s="19" t="n"/>
      <c r="G36" s="22" t="n"/>
      <c r="H36" s="23" t="n"/>
      <c r="I36" s="19" t="n"/>
      <c r="J36" s="23" t="n"/>
      <c r="K36" s="19" t="n"/>
      <c r="L36" s="23" t="n"/>
      <c r="M36" s="19" t="n"/>
      <c r="N36" s="24">
        <f>IF($B36="","",IF($H36="","",IFERROR(MAX(0,IF($L36&lt;&gt;"",$L36-$H36,TODAY()-$H36)),"")))</f>
        <v/>
      </c>
      <c r="O36" s="25">
        <f>IF($B36="","",IF($H36="","Sent date needed",IF($H36&gt;TODAY(),"Check sent date",IF(OR($K36="Won",$K36="Lost",$K36="No Decision"),IF($L36="","Outcome date needed",IF(OR($L36&lt;$H36,$L36&gt;TODAY()),"Check outcome date",IF(AND($K36="Lost",$M36=""),"Lost reason needed","Closed"))),IF($K36&lt;&gt;"Open","Outcome needed",IF($J36="","Follow-up date needed",IF($J36&lt;$H36,"Check follow-up date",IF($J36&lt;TODAY(),"Overdue",IF($J36=TODAY(),"Due today","Scheduled")))))))))</f>
        <v/>
      </c>
    </row>
    <row r="37" ht="23" customHeight="1">
      <c r="A37" s="19" t="n"/>
      <c r="B37" s="20" t="n"/>
      <c r="C37" s="21" t="n"/>
      <c r="D37" s="21" t="n"/>
      <c r="E37" s="19" t="n"/>
      <c r="F37" s="19" t="n"/>
      <c r="G37" s="22" t="n"/>
      <c r="H37" s="23" t="n"/>
      <c r="I37" s="19" t="n"/>
      <c r="J37" s="23" t="n"/>
      <c r="K37" s="19" t="n"/>
      <c r="L37" s="23" t="n"/>
      <c r="M37" s="19" t="n"/>
      <c r="N37" s="26">
        <f>IF($B37="","",IF($H37="","",IFERROR(MAX(0,IF($L37&lt;&gt;"",$L37-$H37,TODAY()-$H37)),"")))</f>
        <v/>
      </c>
      <c r="O37" s="27">
        <f>IF($B37="","",IF($H37="","Sent date needed",IF($H37&gt;TODAY(),"Check sent date",IF(OR($K37="Won",$K37="Lost",$K37="No Decision"),IF($L37="","Outcome date needed",IF(OR($L37&lt;$H37,$L37&gt;TODAY()),"Check outcome date",IF(AND($K37="Lost",$M37=""),"Lost reason needed","Closed"))),IF($K37&lt;&gt;"Open","Outcome needed",IF($J37="","Follow-up date needed",IF($J37&lt;$H37,"Check follow-up date",IF($J37&lt;TODAY(),"Overdue",IF($J37=TODAY(),"Due today","Scheduled")))))))))</f>
        <v/>
      </c>
    </row>
    <row r="38" ht="23" customHeight="1">
      <c r="A38" s="19" t="n"/>
      <c r="B38" s="20" t="n"/>
      <c r="C38" s="21" t="n"/>
      <c r="D38" s="21" t="n"/>
      <c r="E38" s="19" t="n"/>
      <c r="F38" s="19" t="n"/>
      <c r="G38" s="22" t="n"/>
      <c r="H38" s="23" t="n"/>
      <c r="I38" s="19" t="n"/>
      <c r="J38" s="23" t="n"/>
      <c r="K38" s="19" t="n"/>
      <c r="L38" s="23" t="n"/>
      <c r="M38" s="19" t="n"/>
      <c r="N38" s="24">
        <f>IF($B38="","",IF($H38="","",IFERROR(MAX(0,IF($L38&lt;&gt;"",$L38-$H38,TODAY()-$H38)),"")))</f>
        <v/>
      </c>
      <c r="O38" s="25">
        <f>IF($B38="","",IF($H38="","Sent date needed",IF($H38&gt;TODAY(),"Check sent date",IF(OR($K38="Won",$K38="Lost",$K38="No Decision"),IF($L38="","Outcome date needed",IF(OR($L38&lt;$H38,$L38&gt;TODAY()),"Check outcome date",IF(AND($K38="Lost",$M38=""),"Lost reason needed","Closed"))),IF($K38&lt;&gt;"Open","Outcome needed",IF($J38="","Follow-up date needed",IF($J38&lt;$H38,"Check follow-up date",IF($J38&lt;TODAY(),"Overdue",IF($J38=TODAY(),"Due today","Scheduled")))))))))</f>
        <v/>
      </c>
    </row>
    <row r="39" ht="23" customHeight="1">
      <c r="A39" s="19" t="n"/>
      <c r="B39" s="20" t="n"/>
      <c r="C39" s="21" t="n"/>
      <c r="D39" s="21" t="n"/>
      <c r="E39" s="19" t="n"/>
      <c r="F39" s="19" t="n"/>
      <c r="G39" s="22" t="n"/>
      <c r="H39" s="23" t="n"/>
      <c r="I39" s="19" t="n"/>
      <c r="J39" s="23" t="n"/>
      <c r="K39" s="19" t="n"/>
      <c r="L39" s="23" t="n"/>
      <c r="M39" s="19" t="n"/>
      <c r="N39" s="26">
        <f>IF($B39="","",IF($H39="","",IFERROR(MAX(0,IF($L39&lt;&gt;"",$L39-$H39,TODAY()-$H39)),"")))</f>
        <v/>
      </c>
      <c r="O39" s="27">
        <f>IF($B39="","",IF($H39="","Sent date needed",IF($H39&gt;TODAY(),"Check sent date",IF(OR($K39="Won",$K39="Lost",$K39="No Decision"),IF($L39="","Outcome date needed",IF(OR($L39&lt;$H39,$L39&gt;TODAY()),"Check outcome date",IF(AND($K39="Lost",$M39=""),"Lost reason needed","Closed"))),IF($K39&lt;&gt;"Open","Outcome needed",IF($J39="","Follow-up date needed",IF($J39&lt;$H39,"Check follow-up date",IF($J39&lt;TODAY(),"Overdue",IF($J39=TODAY(),"Due today","Scheduled")))))))))</f>
        <v/>
      </c>
    </row>
    <row r="40" ht="23" customHeight="1">
      <c r="A40" s="19" t="n"/>
      <c r="B40" s="20" t="n"/>
      <c r="C40" s="21" t="n"/>
      <c r="D40" s="21" t="n"/>
      <c r="E40" s="19" t="n"/>
      <c r="F40" s="19" t="n"/>
      <c r="G40" s="22" t="n"/>
      <c r="H40" s="23" t="n"/>
      <c r="I40" s="19" t="n"/>
      <c r="J40" s="23" t="n"/>
      <c r="K40" s="19" t="n"/>
      <c r="L40" s="23" t="n"/>
      <c r="M40" s="19" t="n"/>
      <c r="N40" s="24">
        <f>IF($B40="","",IF($H40="","",IFERROR(MAX(0,IF($L40&lt;&gt;"",$L40-$H40,TODAY()-$H40)),"")))</f>
        <v/>
      </c>
      <c r="O40" s="25">
        <f>IF($B40="","",IF($H40="","Sent date needed",IF($H40&gt;TODAY(),"Check sent date",IF(OR($K40="Won",$K40="Lost",$K40="No Decision"),IF($L40="","Outcome date needed",IF(OR($L40&lt;$H40,$L40&gt;TODAY()),"Check outcome date",IF(AND($K40="Lost",$M40=""),"Lost reason needed","Closed"))),IF($K40&lt;&gt;"Open","Outcome needed",IF($J40="","Follow-up date needed",IF($J40&lt;$H40,"Check follow-up date",IF($J40&lt;TODAY(),"Overdue",IF($J40=TODAY(),"Due today","Scheduled")))))))))</f>
        <v/>
      </c>
    </row>
    <row r="41" ht="23" customHeight="1">
      <c r="A41" s="19" t="n"/>
      <c r="B41" s="20" t="n"/>
      <c r="C41" s="21" t="n"/>
      <c r="D41" s="21" t="n"/>
      <c r="E41" s="19" t="n"/>
      <c r="F41" s="19" t="n"/>
      <c r="G41" s="22" t="n"/>
      <c r="H41" s="23" t="n"/>
      <c r="I41" s="19" t="n"/>
      <c r="J41" s="23" t="n"/>
      <c r="K41" s="19" t="n"/>
      <c r="L41" s="23" t="n"/>
      <c r="M41" s="19" t="n"/>
      <c r="N41" s="26">
        <f>IF($B41="","",IF($H41="","",IFERROR(MAX(0,IF($L41&lt;&gt;"",$L41-$H41,TODAY()-$H41)),"")))</f>
        <v/>
      </c>
      <c r="O41" s="27">
        <f>IF($B41="","",IF($H41="","Sent date needed",IF($H41&gt;TODAY(),"Check sent date",IF(OR($K41="Won",$K41="Lost",$K41="No Decision"),IF($L41="","Outcome date needed",IF(OR($L41&lt;$H41,$L41&gt;TODAY()),"Check outcome date",IF(AND($K41="Lost",$M41=""),"Lost reason needed","Closed"))),IF($K41&lt;&gt;"Open","Outcome needed",IF($J41="","Follow-up date needed",IF($J41&lt;$H41,"Check follow-up date",IF($J41&lt;TODAY(),"Overdue",IF($J41=TODAY(),"Due today","Scheduled")))))))))</f>
        <v/>
      </c>
    </row>
    <row r="42" ht="23" customHeight="1">
      <c r="A42" s="19" t="n"/>
      <c r="B42" s="20" t="n"/>
      <c r="C42" s="21" t="n"/>
      <c r="D42" s="21" t="n"/>
      <c r="E42" s="19" t="n"/>
      <c r="F42" s="19" t="n"/>
      <c r="G42" s="22" t="n"/>
      <c r="H42" s="23" t="n"/>
      <c r="I42" s="19" t="n"/>
      <c r="J42" s="23" t="n"/>
      <c r="K42" s="19" t="n"/>
      <c r="L42" s="23" t="n"/>
      <c r="M42" s="19" t="n"/>
      <c r="N42" s="24">
        <f>IF($B42="","",IF($H42="","",IFERROR(MAX(0,IF($L42&lt;&gt;"",$L42-$H42,TODAY()-$H42)),"")))</f>
        <v/>
      </c>
      <c r="O42" s="25">
        <f>IF($B42="","",IF($H42="","Sent date needed",IF($H42&gt;TODAY(),"Check sent date",IF(OR($K42="Won",$K42="Lost",$K42="No Decision"),IF($L42="","Outcome date needed",IF(OR($L42&lt;$H42,$L42&gt;TODAY()),"Check outcome date",IF(AND($K42="Lost",$M42=""),"Lost reason needed","Closed"))),IF($K42&lt;&gt;"Open","Outcome needed",IF($J42="","Follow-up date needed",IF($J42&lt;$H42,"Check follow-up date",IF($J42&lt;TODAY(),"Overdue",IF($J42=TODAY(),"Due today","Scheduled")))))))))</f>
        <v/>
      </c>
    </row>
    <row r="43" ht="23" customHeight="1">
      <c r="A43" s="19" t="n"/>
      <c r="B43" s="20" t="n"/>
      <c r="C43" s="21" t="n"/>
      <c r="D43" s="21" t="n"/>
      <c r="E43" s="19" t="n"/>
      <c r="F43" s="19" t="n"/>
      <c r="G43" s="22" t="n"/>
      <c r="H43" s="23" t="n"/>
      <c r="I43" s="19" t="n"/>
      <c r="J43" s="23" t="n"/>
      <c r="K43" s="19" t="n"/>
      <c r="L43" s="23" t="n"/>
      <c r="M43" s="19" t="n"/>
      <c r="N43" s="26">
        <f>IF($B43="","",IF($H43="","",IFERROR(MAX(0,IF($L43&lt;&gt;"",$L43-$H43,TODAY()-$H43)),"")))</f>
        <v/>
      </c>
      <c r="O43" s="27">
        <f>IF($B43="","",IF($H43="","Sent date needed",IF($H43&gt;TODAY(),"Check sent date",IF(OR($K43="Won",$K43="Lost",$K43="No Decision"),IF($L43="","Outcome date needed",IF(OR($L43&lt;$H43,$L43&gt;TODAY()),"Check outcome date",IF(AND($K43="Lost",$M43=""),"Lost reason needed","Closed"))),IF($K43&lt;&gt;"Open","Outcome needed",IF($J43="","Follow-up date needed",IF($J43&lt;$H43,"Check follow-up date",IF($J43&lt;TODAY(),"Overdue",IF($J43=TODAY(),"Due today","Scheduled")))))))))</f>
        <v/>
      </c>
    </row>
    <row r="44" ht="23" customHeight="1">
      <c r="A44" s="19" t="n"/>
      <c r="B44" s="20" t="n"/>
      <c r="C44" s="21" t="n"/>
      <c r="D44" s="21" t="n"/>
      <c r="E44" s="19" t="n"/>
      <c r="F44" s="19" t="n"/>
      <c r="G44" s="22" t="n"/>
      <c r="H44" s="23" t="n"/>
      <c r="I44" s="19" t="n"/>
      <c r="J44" s="23" t="n"/>
      <c r="K44" s="19" t="n"/>
      <c r="L44" s="23" t="n"/>
      <c r="M44" s="19" t="n"/>
      <c r="N44" s="24">
        <f>IF($B44="","",IF($H44="","",IFERROR(MAX(0,IF($L44&lt;&gt;"",$L44-$H44,TODAY()-$H44)),"")))</f>
        <v/>
      </c>
      <c r="O44" s="25">
        <f>IF($B44="","",IF($H44="","Sent date needed",IF($H44&gt;TODAY(),"Check sent date",IF(OR($K44="Won",$K44="Lost",$K44="No Decision"),IF($L44="","Outcome date needed",IF(OR($L44&lt;$H44,$L44&gt;TODAY()),"Check outcome date",IF(AND($K44="Lost",$M44=""),"Lost reason needed","Closed"))),IF($K44&lt;&gt;"Open","Outcome needed",IF($J44="","Follow-up date needed",IF($J44&lt;$H44,"Check follow-up date",IF($J44&lt;TODAY(),"Overdue",IF($J44=TODAY(),"Due today","Scheduled")))))))))</f>
        <v/>
      </c>
    </row>
    <row r="45" ht="23" customHeight="1">
      <c r="A45" s="19" t="n"/>
      <c r="B45" s="20" t="n"/>
      <c r="C45" s="21" t="n"/>
      <c r="D45" s="21" t="n"/>
      <c r="E45" s="19" t="n"/>
      <c r="F45" s="19" t="n"/>
      <c r="G45" s="22" t="n"/>
      <c r="H45" s="23" t="n"/>
      <c r="I45" s="19" t="n"/>
      <c r="J45" s="23" t="n"/>
      <c r="K45" s="19" t="n"/>
      <c r="L45" s="23" t="n"/>
      <c r="M45" s="19" t="n"/>
      <c r="N45" s="26">
        <f>IF($B45="","",IF($H45="","",IFERROR(MAX(0,IF($L45&lt;&gt;"",$L45-$H45,TODAY()-$H45)),"")))</f>
        <v/>
      </c>
      <c r="O45" s="27">
        <f>IF($B45="","",IF($H45="","Sent date needed",IF($H45&gt;TODAY(),"Check sent date",IF(OR($K45="Won",$K45="Lost",$K45="No Decision"),IF($L45="","Outcome date needed",IF(OR($L45&lt;$H45,$L45&gt;TODAY()),"Check outcome date",IF(AND($K45="Lost",$M45=""),"Lost reason needed","Closed"))),IF($K45&lt;&gt;"Open","Outcome needed",IF($J45="","Follow-up date needed",IF($J45&lt;$H45,"Check follow-up date",IF($J45&lt;TODAY(),"Overdue",IF($J45=TODAY(),"Due today","Scheduled")))))))))</f>
        <v/>
      </c>
    </row>
    <row r="46" ht="23" customHeight="1">
      <c r="A46" s="19" t="n"/>
      <c r="B46" s="20" t="n"/>
      <c r="C46" s="21" t="n"/>
      <c r="D46" s="21" t="n"/>
      <c r="E46" s="19" t="n"/>
      <c r="F46" s="19" t="n"/>
      <c r="G46" s="22" t="n"/>
      <c r="H46" s="23" t="n"/>
      <c r="I46" s="19" t="n"/>
      <c r="J46" s="23" t="n"/>
      <c r="K46" s="19" t="n"/>
      <c r="L46" s="23" t="n"/>
      <c r="M46" s="19" t="n"/>
      <c r="N46" s="24">
        <f>IF($B46="","",IF($H46="","",IFERROR(MAX(0,IF($L46&lt;&gt;"",$L46-$H46,TODAY()-$H46)),"")))</f>
        <v/>
      </c>
      <c r="O46" s="25">
        <f>IF($B46="","",IF($H46="","Sent date needed",IF($H46&gt;TODAY(),"Check sent date",IF(OR($K46="Won",$K46="Lost",$K46="No Decision"),IF($L46="","Outcome date needed",IF(OR($L46&lt;$H46,$L46&gt;TODAY()),"Check outcome date",IF(AND($K46="Lost",$M46=""),"Lost reason needed","Closed"))),IF($K46&lt;&gt;"Open","Outcome needed",IF($J46="","Follow-up date needed",IF($J46&lt;$H46,"Check follow-up date",IF($J46&lt;TODAY(),"Overdue",IF($J46=TODAY(),"Due today","Scheduled")))))))))</f>
        <v/>
      </c>
    </row>
    <row r="47" ht="23" customHeight="1">
      <c r="A47" s="19" t="n"/>
      <c r="B47" s="20" t="n"/>
      <c r="C47" s="21" t="n"/>
      <c r="D47" s="21" t="n"/>
      <c r="E47" s="19" t="n"/>
      <c r="F47" s="19" t="n"/>
      <c r="G47" s="22" t="n"/>
      <c r="H47" s="23" t="n"/>
      <c r="I47" s="19" t="n"/>
      <c r="J47" s="23" t="n"/>
      <c r="K47" s="19" t="n"/>
      <c r="L47" s="23" t="n"/>
      <c r="M47" s="19" t="n"/>
      <c r="N47" s="26">
        <f>IF($B47="","",IF($H47="","",IFERROR(MAX(0,IF($L47&lt;&gt;"",$L47-$H47,TODAY()-$H47)),"")))</f>
        <v/>
      </c>
      <c r="O47" s="27">
        <f>IF($B47="","",IF($H47="","Sent date needed",IF($H47&gt;TODAY(),"Check sent date",IF(OR($K47="Won",$K47="Lost",$K47="No Decision"),IF($L47="","Outcome date needed",IF(OR($L47&lt;$H47,$L47&gt;TODAY()),"Check outcome date",IF(AND($K47="Lost",$M47=""),"Lost reason needed","Closed"))),IF($K47&lt;&gt;"Open","Outcome needed",IF($J47="","Follow-up date needed",IF($J47&lt;$H47,"Check follow-up date",IF($J47&lt;TODAY(),"Overdue",IF($J47=TODAY(),"Due today","Scheduled")))))))))</f>
        <v/>
      </c>
    </row>
    <row r="48" ht="23" customHeight="1">
      <c r="A48" s="19" t="n"/>
      <c r="B48" s="20" t="n"/>
      <c r="C48" s="21" t="n"/>
      <c r="D48" s="21" t="n"/>
      <c r="E48" s="19" t="n"/>
      <c r="F48" s="19" t="n"/>
      <c r="G48" s="22" t="n"/>
      <c r="H48" s="23" t="n"/>
      <c r="I48" s="19" t="n"/>
      <c r="J48" s="23" t="n"/>
      <c r="K48" s="19" t="n"/>
      <c r="L48" s="23" t="n"/>
      <c r="M48" s="19" t="n"/>
      <c r="N48" s="24">
        <f>IF($B48="","",IF($H48="","",IFERROR(MAX(0,IF($L48&lt;&gt;"",$L48-$H48,TODAY()-$H48)),"")))</f>
        <v/>
      </c>
      <c r="O48" s="25">
        <f>IF($B48="","",IF($H48="","Sent date needed",IF($H48&gt;TODAY(),"Check sent date",IF(OR($K48="Won",$K48="Lost",$K48="No Decision"),IF($L48="","Outcome date needed",IF(OR($L48&lt;$H48,$L48&gt;TODAY()),"Check outcome date",IF(AND($K48="Lost",$M48=""),"Lost reason needed","Closed"))),IF($K48&lt;&gt;"Open","Outcome needed",IF($J48="","Follow-up date needed",IF($J48&lt;$H48,"Check follow-up date",IF($J48&lt;TODAY(),"Overdue",IF($J48=TODAY(),"Due today","Scheduled")))))))))</f>
        <v/>
      </c>
    </row>
    <row r="49" ht="23" customHeight="1">
      <c r="A49" s="19" t="n"/>
      <c r="B49" s="20" t="n"/>
      <c r="C49" s="21" t="n"/>
      <c r="D49" s="21" t="n"/>
      <c r="E49" s="19" t="n"/>
      <c r="F49" s="19" t="n"/>
      <c r="G49" s="22" t="n"/>
      <c r="H49" s="23" t="n"/>
      <c r="I49" s="19" t="n"/>
      <c r="J49" s="23" t="n"/>
      <c r="K49" s="19" t="n"/>
      <c r="L49" s="23" t="n"/>
      <c r="M49" s="19" t="n"/>
      <c r="N49" s="26">
        <f>IF($B49="","",IF($H49="","",IFERROR(MAX(0,IF($L49&lt;&gt;"",$L49-$H49,TODAY()-$H49)),"")))</f>
        <v/>
      </c>
      <c r="O49" s="27">
        <f>IF($B49="","",IF($H49="","Sent date needed",IF($H49&gt;TODAY(),"Check sent date",IF(OR($K49="Won",$K49="Lost",$K49="No Decision"),IF($L49="","Outcome date needed",IF(OR($L49&lt;$H49,$L49&gt;TODAY()),"Check outcome date",IF(AND($K49="Lost",$M49=""),"Lost reason needed","Closed"))),IF($K49&lt;&gt;"Open","Outcome needed",IF($J49="","Follow-up date needed",IF($J49&lt;$H49,"Check follow-up date",IF($J49&lt;TODAY(),"Overdue",IF($J49=TODAY(),"Due today","Scheduled")))))))))</f>
        <v/>
      </c>
    </row>
    <row r="50" ht="23" customHeight="1">
      <c r="A50" s="19" t="n"/>
      <c r="B50" s="20" t="n"/>
      <c r="C50" s="21" t="n"/>
      <c r="D50" s="21" t="n"/>
      <c r="E50" s="19" t="n"/>
      <c r="F50" s="19" t="n"/>
      <c r="G50" s="22" t="n"/>
      <c r="H50" s="23" t="n"/>
      <c r="I50" s="19" t="n"/>
      <c r="J50" s="23" t="n"/>
      <c r="K50" s="19" t="n"/>
      <c r="L50" s="23" t="n"/>
      <c r="M50" s="19" t="n"/>
      <c r="N50" s="24">
        <f>IF($B50="","",IF($H50="","",IFERROR(MAX(0,IF($L50&lt;&gt;"",$L50-$H50,TODAY()-$H50)),"")))</f>
        <v/>
      </c>
      <c r="O50" s="25">
        <f>IF($B50="","",IF($H50="","Sent date needed",IF($H50&gt;TODAY(),"Check sent date",IF(OR($K50="Won",$K50="Lost",$K50="No Decision"),IF($L50="","Outcome date needed",IF(OR($L50&lt;$H50,$L50&gt;TODAY()),"Check outcome date",IF(AND($K50="Lost",$M50=""),"Lost reason needed","Closed"))),IF($K50&lt;&gt;"Open","Outcome needed",IF($J50="","Follow-up date needed",IF($J50&lt;$H50,"Check follow-up date",IF($J50&lt;TODAY(),"Overdue",IF($J50=TODAY(),"Due today","Scheduled")))))))))</f>
        <v/>
      </c>
    </row>
    <row r="51" ht="23" customHeight="1">
      <c r="A51" s="19" t="n"/>
      <c r="B51" s="20" t="n"/>
      <c r="C51" s="21" t="n"/>
      <c r="D51" s="21" t="n"/>
      <c r="E51" s="19" t="n"/>
      <c r="F51" s="19" t="n"/>
      <c r="G51" s="22" t="n"/>
      <c r="H51" s="23" t="n"/>
      <c r="I51" s="19" t="n"/>
      <c r="J51" s="23" t="n"/>
      <c r="K51" s="19" t="n"/>
      <c r="L51" s="23" t="n"/>
      <c r="M51" s="19" t="n"/>
      <c r="N51" s="26">
        <f>IF($B51="","",IF($H51="","",IFERROR(MAX(0,IF($L51&lt;&gt;"",$L51-$H51,TODAY()-$H51)),"")))</f>
        <v/>
      </c>
      <c r="O51" s="27">
        <f>IF($B51="","",IF($H51="","Sent date needed",IF($H51&gt;TODAY(),"Check sent date",IF(OR($K51="Won",$K51="Lost",$K51="No Decision"),IF($L51="","Outcome date needed",IF(OR($L51&lt;$H51,$L51&gt;TODAY()),"Check outcome date",IF(AND($K51="Lost",$M51=""),"Lost reason needed","Closed"))),IF($K51&lt;&gt;"Open","Outcome needed",IF($J51="","Follow-up date needed",IF($J51&lt;$H51,"Check follow-up date",IF($J51&lt;TODAY(),"Overdue",IF($J51=TODAY(),"Due today","Scheduled")))))))))</f>
        <v/>
      </c>
    </row>
    <row r="52" ht="23" customHeight="1">
      <c r="A52" s="19" t="n"/>
      <c r="B52" s="20" t="n"/>
      <c r="C52" s="21" t="n"/>
      <c r="D52" s="21" t="n"/>
      <c r="E52" s="19" t="n"/>
      <c r="F52" s="19" t="n"/>
      <c r="G52" s="22" t="n"/>
      <c r="H52" s="23" t="n"/>
      <c r="I52" s="19" t="n"/>
      <c r="J52" s="23" t="n"/>
      <c r="K52" s="19" t="n"/>
      <c r="L52" s="23" t="n"/>
      <c r="M52" s="19" t="n"/>
      <c r="N52" s="24">
        <f>IF($B52="","",IF($H52="","",IFERROR(MAX(0,IF($L52&lt;&gt;"",$L52-$H52,TODAY()-$H52)),"")))</f>
        <v/>
      </c>
      <c r="O52" s="25">
        <f>IF($B52="","",IF($H52="","Sent date needed",IF($H52&gt;TODAY(),"Check sent date",IF(OR($K52="Won",$K52="Lost",$K52="No Decision"),IF($L52="","Outcome date needed",IF(OR($L52&lt;$H52,$L52&gt;TODAY()),"Check outcome date",IF(AND($K52="Lost",$M52=""),"Lost reason needed","Closed"))),IF($K52&lt;&gt;"Open","Outcome needed",IF($J52="","Follow-up date needed",IF($J52&lt;$H52,"Check follow-up date",IF($J52&lt;TODAY(),"Overdue",IF($J52=TODAY(),"Due today","Scheduled")))))))))</f>
        <v/>
      </c>
    </row>
    <row r="53" ht="23" customHeight="1">
      <c r="A53" s="19" t="n"/>
      <c r="B53" s="20" t="n"/>
      <c r="C53" s="21" t="n"/>
      <c r="D53" s="21" t="n"/>
      <c r="E53" s="19" t="n"/>
      <c r="F53" s="19" t="n"/>
      <c r="G53" s="22" t="n"/>
      <c r="H53" s="23" t="n"/>
      <c r="I53" s="19" t="n"/>
      <c r="J53" s="23" t="n"/>
      <c r="K53" s="19" t="n"/>
      <c r="L53" s="23" t="n"/>
      <c r="M53" s="19" t="n"/>
      <c r="N53" s="26">
        <f>IF($B53="","",IF($H53="","",IFERROR(MAX(0,IF($L53&lt;&gt;"",$L53-$H53,TODAY()-$H53)),"")))</f>
        <v/>
      </c>
      <c r="O53" s="27">
        <f>IF($B53="","",IF($H53="","Sent date needed",IF($H53&gt;TODAY(),"Check sent date",IF(OR($K53="Won",$K53="Lost",$K53="No Decision"),IF($L53="","Outcome date needed",IF(OR($L53&lt;$H53,$L53&gt;TODAY()),"Check outcome date",IF(AND($K53="Lost",$M53=""),"Lost reason needed","Closed"))),IF($K53&lt;&gt;"Open","Outcome needed",IF($J53="","Follow-up date needed",IF($J53&lt;$H53,"Check follow-up date",IF($J53&lt;TODAY(),"Overdue",IF($J53=TODAY(),"Due today","Scheduled")))))))))</f>
        <v/>
      </c>
    </row>
    <row r="54" ht="23" customHeight="1">
      <c r="A54" s="19" t="n"/>
      <c r="B54" s="20" t="n"/>
      <c r="C54" s="21" t="n"/>
      <c r="D54" s="21" t="n"/>
      <c r="E54" s="19" t="n"/>
      <c r="F54" s="19" t="n"/>
      <c r="G54" s="22" t="n"/>
      <c r="H54" s="23" t="n"/>
      <c r="I54" s="19" t="n"/>
      <c r="J54" s="23" t="n"/>
      <c r="K54" s="19" t="n"/>
      <c r="L54" s="23" t="n"/>
      <c r="M54" s="19" t="n"/>
      <c r="N54" s="24">
        <f>IF($B54="","",IF($H54="","",IFERROR(MAX(0,IF($L54&lt;&gt;"",$L54-$H54,TODAY()-$H54)),"")))</f>
        <v/>
      </c>
      <c r="O54" s="25">
        <f>IF($B54="","",IF($H54="","Sent date needed",IF($H54&gt;TODAY(),"Check sent date",IF(OR($K54="Won",$K54="Lost",$K54="No Decision"),IF($L54="","Outcome date needed",IF(OR($L54&lt;$H54,$L54&gt;TODAY()),"Check outcome date",IF(AND($K54="Lost",$M54=""),"Lost reason needed","Closed"))),IF($K54&lt;&gt;"Open","Outcome needed",IF($J54="","Follow-up date needed",IF($J54&lt;$H54,"Check follow-up date",IF($J54&lt;TODAY(),"Overdue",IF($J54=TODAY(),"Due today","Scheduled")))))))))</f>
        <v/>
      </c>
    </row>
    <row r="55" ht="23" customHeight="1">
      <c r="A55" s="19" t="n"/>
      <c r="B55" s="20" t="n"/>
      <c r="C55" s="21" t="n"/>
      <c r="D55" s="21" t="n"/>
      <c r="E55" s="19" t="n"/>
      <c r="F55" s="19" t="n"/>
      <c r="G55" s="22" t="n"/>
      <c r="H55" s="23" t="n"/>
      <c r="I55" s="19" t="n"/>
      <c r="J55" s="23" t="n"/>
      <c r="K55" s="19" t="n"/>
      <c r="L55" s="23" t="n"/>
      <c r="M55" s="19" t="n"/>
      <c r="N55" s="26">
        <f>IF($B55="","",IF($H55="","",IFERROR(MAX(0,IF($L55&lt;&gt;"",$L55-$H55,TODAY()-$H55)),"")))</f>
        <v/>
      </c>
      <c r="O55" s="27">
        <f>IF($B55="","",IF($H55="","Sent date needed",IF($H55&gt;TODAY(),"Check sent date",IF(OR($K55="Won",$K55="Lost",$K55="No Decision"),IF($L55="","Outcome date needed",IF(OR($L55&lt;$H55,$L55&gt;TODAY()),"Check outcome date",IF(AND($K55="Lost",$M55=""),"Lost reason needed","Closed"))),IF($K55&lt;&gt;"Open","Outcome needed",IF($J55="","Follow-up date needed",IF($J55&lt;$H55,"Check follow-up date",IF($J55&lt;TODAY(),"Overdue",IF($J55=TODAY(),"Due today","Scheduled")))))))))</f>
        <v/>
      </c>
    </row>
    <row r="56" ht="23" customHeight="1">
      <c r="A56" s="19" t="n"/>
      <c r="B56" s="20" t="n"/>
      <c r="C56" s="21" t="n"/>
      <c r="D56" s="21" t="n"/>
      <c r="E56" s="19" t="n"/>
      <c r="F56" s="19" t="n"/>
      <c r="G56" s="22" t="n"/>
      <c r="H56" s="23" t="n"/>
      <c r="I56" s="19" t="n"/>
      <c r="J56" s="23" t="n"/>
      <c r="K56" s="19" t="n"/>
      <c r="L56" s="23" t="n"/>
      <c r="M56" s="19" t="n"/>
      <c r="N56" s="24">
        <f>IF($B56="","",IF($H56="","",IFERROR(MAX(0,IF($L56&lt;&gt;"",$L56-$H56,TODAY()-$H56)),"")))</f>
        <v/>
      </c>
      <c r="O56" s="25">
        <f>IF($B56="","",IF($H56="","Sent date needed",IF($H56&gt;TODAY(),"Check sent date",IF(OR($K56="Won",$K56="Lost",$K56="No Decision"),IF($L56="","Outcome date needed",IF(OR($L56&lt;$H56,$L56&gt;TODAY()),"Check outcome date",IF(AND($K56="Lost",$M56=""),"Lost reason needed","Closed"))),IF($K56&lt;&gt;"Open","Outcome needed",IF($J56="","Follow-up date needed",IF($J56&lt;$H56,"Check follow-up date",IF($J56&lt;TODAY(),"Overdue",IF($J56=TODAY(),"Due today","Scheduled")))))))))</f>
        <v/>
      </c>
    </row>
    <row r="57" ht="23" customHeight="1">
      <c r="A57" s="19" t="n"/>
      <c r="B57" s="20" t="n"/>
      <c r="C57" s="21" t="n"/>
      <c r="D57" s="21" t="n"/>
      <c r="E57" s="19" t="n"/>
      <c r="F57" s="19" t="n"/>
      <c r="G57" s="22" t="n"/>
      <c r="H57" s="23" t="n"/>
      <c r="I57" s="19" t="n"/>
      <c r="J57" s="23" t="n"/>
      <c r="K57" s="19" t="n"/>
      <c r="L57" s="23" t="n"/>
      <c r="M57" s="19" t="n"/>
      <c r="N57" s="26">
        <f>IF($B57="","",IF($H57="","",IFERROR(MAX(0,IF($L57&lt;&gt;"",$L57-$H57,TODAY()-$H57)),"")))</f>
        <v/>
      </c>
      <c r="O57" s="27">
        <f>IF($B57="","",IF($H57="","Sent date needed",IF($H57&gt;TODAY(),"Check sent date",IF(OR($K57="Won",$K57="Lost",$K57="No Decision"),IF($L57="","Outcome date needed",IF(OR($L57&lt;$H57,$L57&gt;TODAY()),"Check outcome date",IF(AND($K57="Lost",$M57=""),"Lost reason needed","Closed"))),IF($K57&lt;&gt;"Open","Outcome needed",IF($J57="","Follow-up date needed",IF($J57&lt;$H57,"Check follow-up date",IF($J57&lt;TODAY(),"Overdue",IF($J57=TODAY(),"Due today","Scheduled")))))))))</f>
        <v/>
      </c>
    </row>
    <row r="58" ht="23" customHeight="1">
      <c r="A58" s="19" t="n"/>
      <c r="B58" s="20" t="n"/>
      <c r="C58" s="21" t="n"/>
      <c r="D58" s="21" t="n"/>
      <c r="E58" s="19" t="n"/>
      <c r="F58" s="19" t="n"/>
      <c r="G58" s="22" t="n"/>
      <c r="H58" s="23" t="n"/>
      <c r="I58" s="19" t="n"/>
      <c r="J58" s="23" t="n"/>
      <c r="K58" s="19" t="n"/>
      <c r="L58" s="23" t="n"/>
      <c r="M58" s="19" t="n"/>
      <c r="N58" s="24">
        <f>IF($B58="","",IF($H58="","",IFERROR(MAX(0,IF($L58&lt;&gt;"",$L58-$H58,TODAY()-$H58)),"")))</f>
        <v/>
      </c>
      <c r="O58" s="25">
        <f>IF($B58="","",IF($H58="","Sent date needed",IF($H58&gt;TODAY(),"Check sent date",IF(OR($K58="Won",$K58="Lost",$K58="No Decision"),IF($L58="","Outcome date needed",IF(OR($L58&lt;$H58,$L58&gt;TODAY()),"Check outcome date",IF(AND($K58="Lost",$M58=""),"Lost reason needed","Closed"))),IF($K58&lt;&gt;"Open","Outcome needed",IF($J58="","Follow-up date needed",IF($J58&lt;$H58,"Check follow-up date",IF($J58&lt;TODAY(),"Overdue",IF($J58=TODAY(),"Due today","Scheduled")))))))))</f>
        <v/>
      </c>
    </row>
    <row r="59" ht="23" customHeight="1">
      <c r="A59" s="19" t="n"/>
      <c r="B59" s="20" t="n"/>
      <c r="C59" s="21" t="n"/>
      <c r="D59" s="21" t="n"/>
      <c r="E59" s="19" t="n"/>
      <c r="F59" s="19" t="n"/>
      <c r="G59" s="22" t="n"/>
      <c r="H59" s="23" t="n"/>
      <c r="I59" s="19" t="n"/>
      <c r="J59" s="23" t="n"/>
      <c r="K59" s="19" t="n"/>
      <c r="L59" s="23" t="n"/>
      <c r="M59" s="19" t="n"/>
      <c r="N59" s="26">
        <f>IF($B59="","",IF($H59="","",IFERROR(MAX(0,IF($L59&lt;&gt;"",$L59-$H59,TODAY()-$H59)),"")))</f>
        <v/>
      </c>
      <c r="O59" s="27">
        <f>IF($B59="","",IF($H59="","Sent date needed",IF($H59&gt;TODAY(),"Check sent date",IF(OR($K59="Won",$K59="Lost",$K59="No Decision"),IF($L59="","Outcome date needed",IF(OR($L59&lt;$H59,$L59&gt;TODAY()),"Check outcome date",IF(AND($K59="Lost",$M59=""),"Lost reason needed","Closed"))),IF($K59&lt;&gt;"Open","Outcome needed",IF($J59="","Follow-up date needed",IF($J59&lt;$H59,"Check follow-up date",IF($J59&lt;TODAY(),"Overdue",IF($J59=TODAY(),"Due today","Scheduled")))))))))</f>
        <v/>
      </c>
    </row>
    <row r="60" ht="23" customHeight="1">
      <c r="A60" s="19" t="n"/>
      <c r="B60" s="20" t="n"/>
      <c r="C60" s="21" t="n"/>
      <c r="D60" s="21" t="n"/>
      <c r="E60" s="19" t="n"/>
      <c r="F60" s="19" t="n"/>
      <c r="G60" s="22" t="n"/>
      <c r="H60" s="23" t="n"/>
      <c r="I60" s="19" t="n"/>
      <c r="J60" s="23" t="n"/>
      <c r="K60" s="19" t="n"/>
      <c r="L60" s="23" t="n"/>
      <c r="M60" s="19" t="n"/>
      <c r="N60" s="24">
        <f>IF($B60="","",IF($H60="","",IFERROR(MAX(0,IF($L60&lt;&gt;"",$L60-$H60,TODAY()-$H60)),"")))</f>
        <v/>
      </c>
      <c r="O60" s="25">
        <f>IF($B60="","",IF($H60="","Sent date needed",IF($H60&gt;TODAY(),"Check sent date",IF(OR($K60="Won",$K60="Lost",$K60="No Decision"),IF($L60="","Outcome date needed",IF(OR($L60&lt;$H60,$L60&gt;TODAY()),"Check outcome date",IF(AND($K60="Lost",$M60=""),"Lost reason needed","Closed"))),IF($K60&lt;&gt;"Open","Outcome needed",IF($J60="","Follow-up date needed",IF($J60&lt;$H60,"Check follow-up date",IF($J60&lt;TODAY(),"Overdue",IF($J60=TODAY(),"Due today","Scheduled")))))))))</f>
        <v/>
      </c>
    </row>
    <row r="61" ht="23" customHeight="1">
      <c r="A61" s="19" t="n"/>
      <c r="B61" s="20" t="n"/>
      <c r="C61" s="21" t="n"/>
      <c r="D61" s="21" t="n"/>
      <c r="E61" s="19" t="n"/>
      <c r="F61" s="19" t="n"/>
      <c r="G61" s="22" t="n"/>
      <c r="H61" s="23" t="n"/>
      <c r="I61" s="19" t="n"/>
      <c r="J61" s="23" t="n"/>
      <c r="K61" s="19" t="n"/>
      <c r="L61" s="23" t="n"/>
      <c r="M61" s="19" t="n"/>
      <c r="N61" s="26">
        <f>IF($B61="","",IF($H61="","",IFERROR(MAX(0,IF($L61&lt;&gt;"",$L61-$H61,TODAY()-$H61)),"")))</f>
        <v/>
      </c>
      <c r="O61" s="27">
        <f>IF($B61="","",IF($H61="","Sent date needed",IF($H61&gt;TODAY(),"Check sent date",IF(OR($K61="Won",$K61="Lost",$K61="No Decision"),IF($L61="","Outcome date needed",IF(OR($L61&lt;$H61,$L61&gt;TODAY()),"Check outcome date",IF(AND($K61="Lost",$M61=""),"Lost reason needed","Closed"))),IF($K61&lt;&gt;"Open","Outcome needed",IF($J61="","Follow-up date needed",IF($J61&lt;$H61,"Check follow-up date",IF($J61&lt;TODAY(),"Overdue",IF($J61=TODAY(),"Due today","Scheduled")))))))))</f>
        <v/>
      </c>
    </row>
    <row r="62" ht="23" customHeight="1">
      <c r="A62" s="19" t="n"/>
      <c r="B62" s="20" t="n"/>
      <c r="C62" s="21" t="n"/>
      <c r="D62" s="21" t="n"/>
      <c r="E62" s="19" t="n"/>
      <c r="F62" s="19" t="n"/>
      <c r="G62" s="22" t="n"/>
      <c r="H62" s="23" t="n"/>
      <c r="I62" s="19" t="n"/>
      <c r="J62" s="23" t="n"/>
      <c r="K62" s="19" t="n"/>
      <c r="L62" s="23" t="n"/>
      <c r="M62" s="19" t="n"/>
      <c r="N62" s="24">
        <f>IF($B62="","",IF($H62="","",IFERROR(MAX(0,IF($L62&lt;&gt;"",$L62-$H62,TODAY()-$H62)),"")))</f>
        <v/>
      </c>
      <c r="O62" s="25">
        <f>IF($B62="","",IF($H62="","Sent date needed",IF($H62&gt;TODAY(),"Check sent date",IF(OR($K62="Won",$K62="Lost",$K62="No Decision"),IF($L62="","Outcome date needed",IF(OR($L62&lt;$H62,$L62&gt;TODAY()),"Check outcome date",IF(AND($K62="Lost",$M62=""),"Lost reason needed","Closed"))),IF($K62&lt;&gt;"Open","Outcome needed",IF($J62="","Follow-up date needed",IF($J62&lt;$H62,"Check follow-up date",IF($J62&lt;TODAY(),"Overdue",IF($J62=TODAY(),"Due today","Scheduled")))))))))</f>
        <v/>
      </c>
    </row>
    <row r="63" ht="23" customHeight="1">
      <c r="A63" s="19" t="n"/>
      <c r="B63" s="20" t="n"/>
      <c r="C63" s="21" t="n"/>
      <c r="D63" s="21" t="n"/>
      <c r="E63" s="19" t="n"/>
      <c r="F63" s="19" t="n"/>
      <c r="G63" s="22" t="n"/>
      <c r="H63" s="23" t="n"/>
      <c r="I63" s="19" t="n"/>
      <c r="J63" s="23" t="n"/>
      <c r="K63" s="19" t="n"/>
      <c r="L63" s="23" t="n"/>
      <c r="M63" s="19" t="n"/>
      <c r="N63" s="26">
        <f>IF($B63="","",IF($H63="","",IFERROR(MAX(0,IF($L63&lt;&gt;"",$L63-$H63,TODAY()-$H63)),"")))</f>
        <v/>
      </c>
      <c r="O63" s="27">
        <f>IF($B63="","",IF($H63="","Sent date needed",IF($H63&gt;TODAY(),"Check sent date",IF(OR($K63="Won",$K63="Lost",$K63="No Decision"),IF($L63="","Outcome date needed",IF(OR($L63&lt;$H63,$L63&gt;TODAY()),"Check outcome date",IF(AND($K63="Lost",$M63=""),"Lost reason needed","Closed"))),IF($K63&lt;&gt;"Open","Outcome needed",IF($J63="","Follow-up date needed",IF($J63&lt;$H63,"Check follow-up date",IF($J63&lt;TODAY(),"Overdue",IF($J63=TODAY(),"Due today","Scheduled")))))))))</f>
        <v/>
      </c>
    </row>
    <row r="64" ht="23" customHeight="1">
      <c r="A64" s="19" t="n"/>
      <c r="B64" s="20" t="n"/>
      <c r="C64" s="21" t="n"/>
      <c r="D64" s="21" t="n"/>
      <c r="E64" s="19" t="n"/>
      <c r="F64" s="19" t="n"/>
      <c r="G64" s="22" t="n"/>
      <c r="H64" s="23" t="n"/>
      <c r="I64" s="19" t="n"/>
      <c r="J64" s="23" t="n"/>
      <c r="K64" s="19" t="n"/>
      <c r="L64" s="23" t="n"/>
      <c r="M64" s="19" t="n"/>
      <c r="N64" s="24">
        <f>IF($B64="","",IF($H64="","",IFERROR(MAX(0,IF($L64&lt;&gt;"",$L64-$H64,TODAY()-$H64)),"")))</f>
        <v/>
      </c>
      <c r="O64" s="25">
        <f>IF($B64="","",IF($H64="","Sent date needed",IF($H64&gt;TODAY(),"Check sent date",IF(OR($K64="Won",$K64="Lost",$K64="No Decision"),IF($L64="","Outcome date needed",IF(OR($L64&lt;$H64,$L64&gt;TODAY()),"Check outcome date",IF(AND($K64="Lost",$M64=""),"Lost reason needed","Closed"))),IF($K64&lt;&gt;"Open","Outcome needed",IF($J64="","Follow-up date needed",IF($J64&lt;$H64,"Check follow-up date",IF($J64&lt;TODAY(),"Overdue",IF($J64=TODAY(),"Due today","Scheduled")))))))))</f>
        <v/>
      </c>
    </row>
    <row r="65" ht="23" customHeight="1">
      <c r="A65" s="19" t="n"/>
      <c r="B65" s="20" t="n"/>
      <c r="C65" s="21" t="n"/>
      <c r="D65" s="21" t="n"/>
      <c r="E65" s="19" t="n"/>
      <c r="F65" s="19" t="n"/>
      <c r="G65" s="22" t="n"/>
      <c r="H65" s="23" t="n"/>
      <c r="I65" s="19" t="n"/>
      <c r="J65" s="23" t="n"/>
      <c r="K65" s="19" t="n"/>
      <c r="L65" s="23" t="n"/>
      <c r="M65" s="19" t="n"/>
      <c r="N65" s="26">
        <f>IF($B65="","",IF($H65="","",IFERROR(MAX(0,IF($L65&lt;&gt;"",$L65-$H65,TODAY()-$H65)),"")))</f>
        <v/>
      </c>
      <c r="O65" s="27">
        <f>IF($B65="","",IF($H65="","Sent date needed",IF($H65&gt;TODAY(),"Check sent date",IF(OR($K65="Won",$K65="Lost",$K65="No Decision"),IF($L65="","Outcome date needed",IF(OR($L65&lt;$H65,$L65&gt;TODAY()),"Check outcome date",IF(AND($K65="Lost",$M65=""),"Lost reason needed","Closed"))),IF($K65&lt;&gt;"Open","Outcome needed",IF($J65="","Follow-up date needed",IF($J65&lt;$H65,"Check follow-up date",IF($J65&lt;TODAY(),"Overdue",IF($J65=TODAY(),"Due today","Scheduled")))))))))</f>
        <v/>
      </c>
    </row>
    <row r="66" ht="23" customHeight="1">
      <c r="A66" s="19" t="n"/>
      <c r="B66" s="20" t="n"/>
      <c r="C66" s="21" t="n"/>
      <c r="D66" s="21" t="n"/>
      <c r="E66" s="19" t="n"/>
      <c r="F66" s="19" t="n"/>
      <c r="G66" s="22" t="n"/>
      <c r="H66" s="23" t="n"/>
      <c r="I66" s="19" t="n"/>
      <c r="J66" s="23" t="n"/>
      <c r="K66" s="19" t="n"/>
      <c r="L66" s="23" t="n"/>
      <c r="M66" s="19" t="n"/>
      <c r="N66" s="24">
        <f>IF($B66="","",IF($H66="","",IFERROR(MAX(0,IF($L66&lt;&gt;"",$L66-$H66,TODAY()-$H66)),"")))</f>
        <v/>
      </c>
      <c r="O66" s="25">
        <f>IF($B66="","",IF($H66="","Sent date needed",IF($H66&gt;TODAY(),"Check sent date",IF(OR($K66="Won",$K66="Lost",$K66="No Decision"),IF($L66="","Outcome date needed",IF(OR($L66&lt;$H66,$L66&gt;TODAY()),"Check outcome date",IF(AND($K66="Lost",$M66=""),"Lost reason needed","Closed"))),IF($K66&lt;&gt;"Open","Outcome needed",IF($J66="","Follow-up date needed",IF($J66&lt;$H66,"Check follow-up date",IF($J66&lt;TODAY(),"Overdue",IF($J66=TODAY(),"Due today","Scheduled")))))))))</f>
        <v/>
      </c>
    </row>
    <row r="67" ht="23" customHeight="1">
      <c r="A67" s="19" t="n"/>
      <c r="B67" s="20" t="n"/>
      <c r="C67" s="21" t="n"/>
      <c r="D67" s="21" t="n"/>
      <c r="E67" s="19" t="n"/>
      <c r="F67" s="19" t="n"/>
      <c r="G67" s="22" t="n"/>
      <c r="H67" s="23" t="n"/>
      <c r="I67" s="19" t="n"/>
      <c r="J67" s="23" t="n"/>
      <c r="K67" s="19" t="n"/>
      <c r="L67" s="23" t="n"/>
      <c r="M67" s="19" t="n"/>
      <c r="N67" s="26">
        <f>IF($B67="","",IF($H67="","",IFERROR(MAX(0,IF($L67&lt;&gt;"",$L67-$H67,TODAY()-$H67)),"")))</f>
        <v/>
      </c>
      <c r="O67" s="27">
        <f>IF($B67="","",IF($H67="","Sent date needed",IF($H67&gt;TODAY(),"Check sent date",IF(OR($K67="Won",$K67="Lost",$K67="No Decision"),IF($L67="","Outcome date needed",IF(OR($L67&lt;$H67,$L67&gt;TODAY()),"Check outcome date",IF(AND($K67="Lost",$M67=""),"Lost reason needed","Closed"))),IF($K67&lt;&gt;"Open","Outcome needed",IF($J67="","Follow-up date needed",IF($J67&lt;$H67,"Check follow-up date",IF($J67&lt;TODAY(),"Overdue",IF($J67=TODAY(),"Due today","Scheduled")))))))))</f>
        <v/>
      </c>
    </row>
    <row r="68" ht="23" customHeight="1">
      <c r="A68" s="19" t="n"/>
      <c r="B68" s="20" t="n"/>
      <c r="C68" s="21" t="n"/>
      <c r="D68" s="21" t="n"/>
      <c r="E68" s="19" t="n"/>
      <c r="F68" s="19" t="n"/>
      <c r="G68" s="22" t="n"/>
      <c r="H68" s="23" t="n"/>
      <c r="I68" s="19" t="n"/>
      <c r="J68" s="23" t="n"/>
      <c r="K68" s="19" t="n"/>
      <c r="L68" s="23" t="n"/>
      <c r="M68" s="19" t="n"/>
      <c r="N68" s="24">
        <f>IF($B68="","",IF($H68="","",IFERROR(MAX(0,IF($L68&lt;&gt;"",$L68-$H68,TODAY()-$H68)),"")))</f>
        <v/>
      </c>
      <c r="O68" s="25">
        <f>IF($B68="","",IF($H68="","Sent date needed",IF($H68&gt;TODAY(),"Check sent date",IF(OR($K68="Won",$K68="Lost",$K68="No Decision"),IF($L68="","Outcome date needed",IF(OR($L68&lt;$H68,$L68&gt;TODAY()),"Check outcome date",IF(AND($K68="Lost",$M68=""),"Lost reason needed","Closed"))),IF($K68&lt;&gt;"Open","Outcome needed",IF($J68="","Follow-up date needed",IF($J68&lt;$H68,"Check follow-up date",IF($J68&lt;TODAY(),"Overdue",IF($J68=TODAY(),"Due today","Scheduled")))))))))</f>
        <v/>
      </c>
    </row>
    <row r="69" ht="23" customHeight="1">
      <c r="A69" s="19" t="n"/>
      <c r="B69" s="20" t="n"/>
      <c r="C69" s="21" t="n"/>
      <c r="D69" s="21" t="n"/>
      <c r="E69" s="19" t="n"/>
      <c r="F69" s="19" t="n"/>
      <c r="G69" s="22" t="n"/>
      <c r="H69" s="23" t="n"/>
      <c r="I69" s="19" t="n"/>
      <c r="J69" s="23" t="n"/>
      <c r="K69" s="19" t="n"/>
      <c r="L69" s="23" t="n"/>
      <c r="M69" s="19" t="n"/>
      <c r="N69" s="26">
        <f>IF($B69="","",IF($H69="","",IFERROR(MAX(0,IF($L69&lt;&gt;"",$L69-$H69,TODAY()-$H69)),"")))</f>
        <v/>
      </c>
      <c r="O69" s="27">
        <f>IF($B69="","",IF($H69="","Sent date needed",IF($H69&gt;TODAY(),"Check sent date",IF(OR($K69="Won",$K69="Lost",$K69="No Decision"),IF($L69="","Outcome date needed",IF(OR($L69&lt;$H69,$L69&gt;TODAY()),"Check outcome date",IF(AND($K69="Lost",$M69=""),"Lost reason needed","Closed"))),IF($K69&lt;&gt;"Open","Outcome needed",IF($J69="","Follow-up date needed",IF($J69&lt;$H69,"Check follow-up date",IF($J69&lt;TODAY(),"Overdue",IF($J69=TODAY(),"Due today","Scheduled")))))))))</f>
        <v/>
      </c>
    </row>
    <row r="70" ht="23" customHeight="1">
      <c r="A70" s="19" t="n"/>
      <c r="B70" s="20" t="n"/>
      <c r="C70" s="21" t="n"/>
      <c r="D70" s="21" t="n"/>
      <c r="E70" s="19" t="n"/>
      <c r="F70" s="19" t="n"/>
      <c r="G70" s="22" t="n"/>
      <c r="H70" s="23" t="n"/>
      <c r="I70" s="19" t="n"/>
      <c r="J70" s="23" t="n"/>
      <c r="K70" s="19" t="n"/>
      <c r="L70" s="23" t="n"/>
      <c r="M70" s="19" t="n"/>
      <c r="N70" s="24">
        <f>IF($B70="","",IF($H70="","",IFERROR(MAX(0,IF($L70&lt;&gt;"",$L70-$H70,TODAY()-$H70)),"")))</f>
        <v/>
      </c>
      <c r="O70" s="25">
        <f>IF($B70="","",IF($H70="","Sent date needed",IF($H70&gt;TODAY(),"Check sent date",IF(OR($K70="Won",$K70="Lost",$K70="No Decision"),IF($L70="","Outcome date needed",IF(OR($L70&lt;$H70,$L70&gt;TODAY()),"Check outcome date",IF(AND($K70="Lost",$M70=""),"Lost reason needed","Closed"))),IF($K70&lt;&gt;"Open","Outcome needed",IF($J70="","Follow-up date needed",IF($J70&lt;$H70,"Check follow-up date",IF($J70&lt;TODAY(),"Overdue",IF($J70=TODAY(),"Due today","Scheduled")))))))))</f>
        <v/>
      </c>
    </row>
    <row r="71" ht="23" customHeight="1">
      <c r="A71" s="19" t="n"/>
      <c r="B71" s="20" t="n"/>
      <c r="C71" s="21" t="n"/>
      <c r="D71" s="21" t="n"/>
      <c r="E71" s="19" t="n"/>
      <c r="F71" s="19" t="n"/>
      <c r="G71" s="22" t="n"/>
      <c r="H71" s="23" t="n"/>
      <c r="I71" s="19" t="n"/>
      <c r="J71" s="23" t="n"/>
      <c r="K71" s="19" t="n"/>
      <c r="L71" s="23" t="n"/>
      <c r="M71" s="19" t="n"/>
      <c r="N71" s="26">
        <f>IF($B71="","",IF($H71="","",IFERROR(MAX(0,IF($L71&lt;&gt;"",$L71-$H71,TODAY()-$H71)),"")))</f>
        <v/>
      </c>
      <c r="O71" s="27">
        <f>IF($B71="","",IF($H71="","Sent date needed",IF($H71&gt;TODAY(),"Check sent date",IF(OR($K71="Won",$K71="Lost",$K71="No Decision"),IF($L71="","Outcome date needed",IF(OR($L71&lt;$H71,$L71&gt;TODAY()),"Check outcome date",IF(AND($K71="Lost",$M71=""),"Lost reason needed","Closed"))),IF($K71&lt;&gt;"Open","Outcome needed",IF($J71="","Follow-up date needed",IF($J71&lt;$H71,"Check follow-up date",IF($J71&lt;TODAY(),"Overdue",IF($J71=TODAY(),"Due today","Scheduled")))))))))</f>
        <v/>
      </c>
    </row>
    <row r="72" ht="23" customHeight="1">
      <c r="A72" s="19" t="n"/>
      <c r="B72" s="20" t="n"/>
      <c r="C72" s="21" t="n"/>
      <c r="D72" s="21" t="n"/>
      <c r="E72" s="19" t="n"/>
      <c r="F72" s="19" t="n"/>
      <c r="G72" s="22" t="n"/>
      <c r="H72" s="23" t="n"/>
      <c r="I72" s="19" t="n"/>
      <c r="J72" s="23" t="n"/>
      <c r="K72" s="19" t="n"/>
      <c r="L72" s="23" t="n"/>
      <c r="M72" s="19" t="n"/>
      <c r="N72" s="24">
        <f>IF($B72="","",IF($H72="","",IFERROR(MAX(0,IF($L72&lt;&gt;"",$L72-$H72,TODAY()-$H72)),"")))</f>
        <v/>
      </c>
      <c r="O72" s="25">
        <f>IF($B72="","",IF($H72="","Sent date needed",IF($H72&gt;TODAY(),"Check sent date",IF(OR($K72="Won",$K72="Lost",$K72="No Decision"),IF($L72="","Outcome date needed",IF(OR($L72&lt;$H72,$L72&gt;TODAY()),"Check outcome date",IF(AND($K72="Lost",$M72=""),"Lost reason needed","Closed"))),IF($K72&lt;&gt;"Open","Outcome needed",IF($J72="","Follow-up date needed",IF($J72&lt;$H72,"Check follow-up date",IF($J72&lt;TODAY(),"Overdue",IF($J72=TODAY(),"Due today","Scheduled")))))))))</f>
        <v/>
      </c>
    </row>
    <row r="73" ht="23" customHeight="1">
      <c r="A73" s="19" t="n"/>
      <c r="B73" s="20" t="n"/>
      <c r="C73" s="21" t="n"/>
      <c r="D73" s="21" t="n"/>
      <c r="E73" s="19" t="n"/>
      <c r="F73" s="19" t="n"/>
      <c r="G73" s="22" t="n"/>
      <c r="H73" s="23" t="n"/>
      <c r="I73" s="19" t="n"/>
      <c r="J73" s="23" t="n"/>
      <c r="K73" s="19" t="n"/>
      <c r="L73" s="23" t="n"/>
      <c r="M73" s="19" t="n"/>
      <c r="N73" s="26">
        <f>IF($B73="","",IF($H73="","",IFERROR(MAX(0,IF($L73&lt;&gt;"",$L73-$H73,TODAY()-$H73)),"")))</f>
        <v/>
      </c>
      <c r="O73" s="27">
        <f>IF($B73="","",IF($H73="","Sent date needed",IF($H73&gt;TODAY(),"Check sent date",IF(OR($K73="Won",$K73="Lost",$K73="No Decision"),IF($L73="","Outcome date needed",IF(OR($L73&lt;$H73,$L73&gt;TODAY()),"Check outcome date",IF(AND($K73="Lost",$M73=""),"Lost reason needed","Closed"))),IF($K73&lt;&gt;"Open","Outcome needed",IF($J73="","Follow-up date needed",IF($J73&lt;$H73,"Check follow-up date",IF($J73&lt;TODAY(),"Overdue",IF($J73=TODAY(),"Due today","Scheduled")))))))))</f>
        <v/>
      </c>
    </row>
    <row r="74" ht="23" customHeight="1">
      <c r="A74" s="19" t="n"/>
      <c r="B74" s="20" t="n"/>
      <c r="C74" s="21" t="n"/>
      <c r="D74" s="21" t="n"/>
      <c r="E74" s="19" t="n"/>
      <c r="F74" s="19" t="n"/>
      <c r="G74" s="22" t="n"/>
      <c r="H74" s="23" t="n"/>
      <c r="I74" s="19" t="n"/>
      <c r="J74" s="23" t="n"/>
      <c r="K74" s="19" t="n"/>
      <c r="L74" s="23" t="n"/>
      <c r="M74" s="19" t="n"/>
      <c r="N74" s="24">
        <f>IF($B74="","",IF($H74="","",IFERROR(MAX(0,IF($L74&lt;&gt;"",$L74-$H74,TODAY()-$H74)),"")))</f>
        <v/>
      </c>
      <c r="O74" s="25">
        <f>IF($B74="","",IF($H74="","Sent date needed",IF($H74&gt;TODAY(),"Check sent date",IF(OR($K74="Won",$K74="Lost",$K74="No Decision"),IF($L74="","Outcome date needed",IF(OR($L74&lt;$H74,$L74&gt;TODAY()),"Check outcome date",IF(AND($K74="Lost",$M74=""),"Lost reason needed","Closed"))),IF($K74&lt;&gt;"Open","Outcome needed",IF($J74="","Follow-up date needed",IF($J74&lt;$H74,"Check follow-up date",IF($J74&lt;TODAY(),"Overdue",IF($J74=TODAY(),"Due today","Scheduled")))))))))</f>
        <v/>
      </c>
    </row>
    <row r="75" ht="23" customHeight="1">
      <c r="A75" s="19" t="n"/>
      <c r="B75" s="20" t="n"/>
      <c r="C75" s="21" t="n"/>
      <c r="D75" s="21" t="n"/>
      <c r="E75" s="19" t="n"/>
      <c r="F75" s="19" t="n"/>
      <c r="G75" s="22" t="n"/>
      <c r="H75" s="23" t="n"/>
      <c r="I75" s="19" t="n"/>
      <c r="J75" s="23" t="n"/>
      <c r="K75" s="19" t="n"/>
      <c r="L75" s="23" t="n"/>
      <c r="M75" s="19" t="n"/>
      <c r="N75" s="26">
        <f>IF($B75="","",IF($H75="","",IFERROR(MAX(0,IF($L75&lt;&gt;"",$L75-$H75,TODAY()-$H75)),"")))</f>
        <v/>
      </c>
      <c r="O75" s="27">
        <f>IF($B75="","",IF($H75="","Sent date needed",IF($H75&gt;TODAY(),"Check sent date",IF(OR($K75="Won",$K75="Lost",$K75="No Decision"),IF($L75="","Outcome date needed",IF(OR($L75&lt;$H75,$L75&gt;TODAY()),"Check outcome date",IF(AND($K75="Lost",$M75=""),"Lost reason needed","Closed"))),IF($K75&lt;&gt;"Open","Outcome needed",IF($J75="","Follow-up date needed",IF($J75&lt;$H75,"Check follow-up date",IF($J75&lt;TODAY(),"Overdue",IF($J75=TODAY(),"Due today","Scheduled")))))))))</f>
        <v/>
      </c>
    </row>
    <row r="76" ht="23" customHeight="1">
      <c r="A76" s="19" t="n"/>
      <c r="B76" s="20" t="n"/>
      <c r="C76" s="21" t="n"/>
      <c r="D76" s="21" t="n"/>
      <c r="E76" s="19" t="n"/>
      <c r="F76" s="19" t="n"/>
      <c r="G76" s="22" t="n"/>
      <c r="H76" s="23" t="n"/>
      <c r="I76" s="19" t="n"/>
      <c r="J76" s="23" t="n"/>
      <c r="K76" s="19" t="n"/>
      <c r="L76" s="23" t="n"/>
      <c r="M76" s="19" t="n"/>
      <c r="N76" s="24">
        <f>IF($B76="","",IF($H76="","",IFERROR(MAX(0,IF($L76&lt;&gt;"",$L76-$H76,TODAY()-$H76)),"")))</f>
        <v/>
      </c>
      <c r="O76" s="25">
        <f>IF($B76="","",IF($H76="","Sent date needed",IF($H76&gt;TODAY(),"Check sent date",IF(OR($K76="Won",$K76="Lost",$K76="No Decision"),IF($L76="","Outcome date needed",IF(OR($L76&lt;$H76,$L76&gt;TODAY()),"Check outcome date",IF(AND($K76="Lost",$M76=""),"Lost reason needed","Closed"))),IF($K76&lt;&gt;"Open","Outcome needed",IF($J76="","Follow-up date needed",IF($J76&lt;$H76,"Check follow-up date",IF($J76&lt;TODAY(),"Overdue",IF($J76=TODAY(),"Due today","Scheduled")))))))))</f>
        <v/>
      </c>
    </row>
    <row r="77" ht="23" customHeight="1">
      <c r="A77" s="19" t="n"/>
      <c r="B77" s="20" t="n"/>
      <c r="C77" s="21" t="n"/>
      <c r="D77" s="21" t="n"/>
      <c r="E77" s="19" t="n"/>
      <c r="F77" s="19" t="n"/>
      <c r="G77" s="22" t="n"/>
      <c r="H77" s="23" t="n"/>
      <c r="I77" s="19" t="n"/>
      <c r="J77" s="23" t="n"/>
      <c r="K77" s="19" t="n"/>
      <c r="L77" s="23" t="n"/>
      <c r="M77" s="19" t="n"/>
      <c r="N77" s="26">
        <f>IF($B77="","",IF($H77="","",IFERROR(MAX(0,IF($L77&lt;&gt;"",$L77-$H77,TODAY()-$H77)),"")))</f>
        <v/>
      </c>
      <c r="O77" s="27">
        <f>IF($B77="","",IF($H77="","Sent date needed",IF($H77&gt;TODAY(),"Check sent date",IF(OR($K77="Won",$K77="Lost",$K77="No Decision"),IF($L77="","Outcome date needed",IF(OR($L77&lt;$H77,$L77&gt;TODAY()),"Check outcome date",IF(AND($K77="Lost",$M77=""),"Lost reason needed","Closed"))),IF($K77&lt;&gt;"Open","Outcome needed",IF($J77="","Follow-up date needed",IF($J77&lt;$H77,"Check follow-up date",IF($J77&lt;TODAY(),"Overdue",IF($J77=TODAY(),"Due today","Scheduled")))))))))</f>
        <v/>
      </c>
    </row>
    <row r="78" ht="23" customHeight="1">
      <c r="A78" s="19" t="n"/>
      <c r="B78" s="20" t="n"/>
      <c r="C78" s="21" t="n"/>
      <c r="D78" s="21" t="n"/>
      <c r="E78" s="19" t="n"/>
      <c r="F78" s="19" t="n"/>
      <c r="G78" s="22" t="n"/>
      <c r="H78" s="23" t="n"/>
      <c r="I78" s="19" t="n"/>
      <c r="J78" s="23" t="n"/>
      <c r="K78" s="19" t="n"/>
      <c r="L78" s="23" t="n"/>
      <c r="M78" s="19" t="n"/>
      <c r="N78" s="24">
        <f>IF($B78="","",IF($H78="","",IFERROR(MAX(0,IF($L78&lt;&gt;"",$L78-$H78,TODAY()-$H78)),"")))</f>
        <v/>
      </c>
      <c r="O78" s="25">
        <f>IF($B78="","",IF($H78="","Sent date needed",IF($H78&gt;TODAY(),"Check sent date",IF(OR($K78="Won",$K78="Lost",$K78="No Decision"),IF($L78="","Outcome date needed",IF(OR($L78&lt;$H78,$L78&gt;TODAY()),"Check outcome date",IF(AND($K78="Lost",$M78=""),"Lost reason needed","Closed"))),IF($K78&lt;&gt;"Open","Outcome needed",IF($J78="","Follow-up date needed",IF($J78&lt;$H78,"Check follow-up date",IF($J78&lt;TODAY(),"Overdue",IF($J78=TODAY(),"Due today","Scheduled")))))))))</f>
        <v/>
      </c>
    </row>
    <row r="79" ht="23" customHeight="1">
      <c r="A79" s="19" t="n"/>
      <c r="B79" s="20" t="n"/>
      <c r="C79" s="21" t="n"/>
      <c r="D79" s="21" t="n"/>
      <c r="E79" s="19" t="n"/>
      <c r="F79" s="19" t="n"/>
      <c r="G79" s="22" t="n"/>
      <c r="H79" s="23" t="n"/>
      <c r="I79" s="19" t="n"/>
      <c r="J79" s="23" t="n"/>
      <c r="K79" s="19" t="n"/>
      <c r="L79" s="23" t="n"/>
      <c r="M79" s="19" t="n"/>
      <c r="N79" s="26">
        <f>IF($B79="","",IF($H79="","",IFERROR(MAX(0,IF($L79&lt;&gt;"",$L79-$H79,TODAY()-$H79)),"")))</f>
        <v/>
      </c>
      <c r="O79" s="27">
        <f>IF($B79="","",IF($H79="","Sent date needed",IF($H79&gt;TODAY(),"Check sent date",IF(OR($K79="Won",$K79="Lost",$K79="No Decision"),IF($L79="","Outcome date needed",IF(OR($L79&lt;$H79,$L79&gt;TODAY()),"Check outcome date",IF(AND($K79="Lost",$M79=""),"Lost reason needed","Closed"))),IF($K79&lt;&gt;"Open","Outcome needed",IF($J79="","Follow-up date needed",IF($J79&lt;$H79,"Check follow-up date",IF($J79&lt;TODAY(),"Overdue",IF($J79=TODAY(),"Due today","Scheduled")))))))))</f>
        <v/>
      </c>
    </row>
    <row r="80" ht="23" customHeight="1">
      <c r="A80" s="19" t="n"/>
      <c r="B80" s="20" t="n"/>
      <c r="C80" s="21" t="n"/>
      <c r="D80" s="21" t="n"/>
      <c r="E80" s="19" t="n"/>
      <c r="F80" s="19" t="n"/>
      <c r="G80" s="22" t="n"/>
      <c r="H80" s="23" t="n"/>
      <c r="I80" s="19" t="n"/>
      <c r="J80" s="23" t="n"/>
      <c r="K80" s="19" t="n"/>
      <c r="L80" s="23" t="n"/>
      <c r="M80" s="19" t="n"/>
      <c r="N80" s="24">
        <f>IF($B80="","",IF($H80="","",IFERROR(MAX(0,IF($L80&lt;&gt;"",$L80-$H80,TODAY()-$H80)),"")))</f>
        <v/>
      </c>
      <c r="O80" s="25">
        <f>IF($B80="","",IF($H80="","Sent date needed",IF($H80&gt;TODAY(),"Check sent date",IF(OR($K80="Won",$K80="Lost",$K80="No Decision"),IF($L80="","Outcome date needed",IF(OR($L80&lt;$H80,$L80&gt;TODAY()),"Check outcome date",IF(AND($K80="Lost",$M80=""),"Lost reason needed","Closed"))),IF($K80&lt;&gt;"Open","Outcome needed",IF($J80="","Follow-up date needed",IF($J80&lt;$H80,"Check follow-up date",IF($J80&lt;TODAY(),"Overdue",IF($J80=TODAY(),"Due today","Scheduled")))))))))</f>
        <v/>
      </c>
    </row>
    <row r="81" ht="23" customHeight="1">
      <c r="A81" s="19" t="n"/>
      <c r="B81" s="20" t="n"/>
      <c r="C81" s="21" t="n"/>
      <c r="D81" s="21" t="n"/>
      <c r="E81" s="19" t="n"/>
      <c r="F81" s="19" t="n"/>
      <c r="G81" s="22" t="n"/>
      <c r="H81" s="23" t="n"/>
      <c r="I81" s="19" t="n"/>
      <c r="J81" s="23" t="n"/>
      <c r="K81" s="19" t="n"/>
      <c r="L81" s="23" t="n"/>
      <c r="M81" s="19" t="n"/>
      <c r="N81" s="26">
        <f>IF($B81="","",IF($H81="","",IFERROR(MAX(0,IF($L81&lt;&gt;"",$L81-$H81,TODAY()-$H81)),"")))</f>
        <v/>
      </c>
      <c r="O81" s="27">
        <f>IF($B81="","",IF($H81="","Sent date needed",IF($H81&gt;TODAY(),"Check sent date",IF(OR($K81="Won",$K81="Lost",$K81="No Decision"),IF($L81="","Outcome date needed",IF(OR($L81&lt;$H81,$L81&gt;TODAY()),"Check outcome date",IF(AND($K81="Lost",$M81=""),"Lost reason needed","Closed"))),IF($K81&lt;&gt;"Open","Outcome needed",IF($J81="","Follow-up date needed",IF($J81&lt;$H81,"Check follow-up date",IF($J81&lt;TODAY(),"Overdue",IF($J81=TODAY(),"Due today","Scheduled")))))))))</f>
        <v/>
      </c>
    </row>
    <row r="82" ht="23" customHeight="1">
      <c r="A82" s="19" t="n"/>
      <c r="B82" s="20" t="n"/>
      <c r="C82" s="21" t="n"/>
      <c r="D82" s="21" t="n"/>
      <c r="E82" s="19" t="n"/>
      <c r="F82" s="19" t="n"/>
      <c r="G82" s="22" t="n"/>
      <c r="H82" s="23" t="n"/>
      <c r="I82" s="19" t="n"/>
      <c r="J82" s="23" t="n"/>
      <c r="K82" s="19" t="n"/>
      <c r="L82" s="23" t="n"/>
      <c r="M82" s="19" t="n"/>
      <c r="N82" s="24">
        <f>IF($B82="","",IF($H82="","",IFERROR(MAX(0,IF($L82&lt;&gt;"",$L82-$H82,TODAY()-$H82)),"")))</f>
        <v/>
      </c>
      <c r="O82" s="25">
        <f>IF($B82="","",IF($H82="","Sent date needed",IF($H82&gt;TODAY(),"Check sent date",IF(OR($K82="Won",$K82="Lost",$K82="No Decision"),IF($L82="","Outcome date needed",IF(OR($L82&lt;$H82,$L82&gt;TODAY()),"Check outcome date",IF(AND($K82="Lost",$M82=""),"Lost reason needed","Closed"))),IF($K82&lt;&gt;"Open","Outcome needed",IF($J82="","Follow-up date needed",IF($J82&lt;$H82,"Check follow-up date",IF($J82&lt;TODAY(),"Overdue",IF($J82=TODAY(),"Due today","Scheduled")))))))))</f>
        <v/>
      </c>
    </row>
    <row r="83" ht="23" customHeight="1">
      <c r="A83" s="19" t="n"/>
      <c r="B83" s="20" t="n"/>
      <c r="C83" s="21" t="n"/>
      <c r="D83" s="21" t="n"/>
      <c r="E83" s="19" t="n"/>
      <c r="F83" s="19" t="n"/>
      <c r="G83" s="22" t="n"/>
      <c r="H83" s="23" t="n"/>
      <c r="I83" s="19" t="n"/>
      <c r="J83" s="23" t="n"/>
      <c r="K83" s="19" t="n"/>
      <c r="L83" s="23" t="n"/>
      <c r="M83" s="19" t="n"/>
      <c r="N83" s="26">
        <f>IF($B83="","",IF($H83="","",IFERROR(MAX(0,IF($L83&lt;&gt;"",$L83-$H83,TODAY()-$H83)),"")))</f>
        <v/>
      </c>
      <c r="O83" s="27">
        <f>IF($B83="","",IF($H83="","Sent date needed",IF($H83&gt;TODAY(),"Check sent date",IF(OR($K83="Won",$K83="Lost",$K83="No Decision"),IF($L83="","Outcome date needed",IF(OR($L83&lt;$H83,$L83&gt;TODAY()),"Check outcome date",IF(AND($K83="Lost",$M83=""),"Lost reason needed","Closed"))),IF($K83&lt;&gt;"Open","Outcome needed",IF($J83="","Follow-up date needed",IF($J83&lt;$H83,"Check follow-up date",IF($J83&lt;TODAY(),"Overdue",IF($J83=TODAY(),"Due today","Scheduled")))))))))</f>
        <v/>
      </c>
    </row>
    <row r="84" ht="23" customHeight="1">
      <c r="A84" s="19" t="n"/>
      <c r="B84" s="20" t="n"/>
      <c r="C84" s="21" t="n"/>
      <c r="D84" s="21" t="n"/>
      <c r="E84" s="19" t="n"/>
      <c r="F84" s="19" t="n"/>
      <c r="G84" s="22" t="n"/>
      <c r="H84" s="23" t="n"/>
      <c r="I84" s="19" t="n"/>
      <c r="J84" s="23" t="n"/>
      <c r="K84" s="19" t="n"/>
      <c r="L84" s="23" t="n"/>
      <c r="M84" s="19" t="n"/>
      <c r="N84" s="24">
        <f>IF($B84="","",IF($H84="","",IFERROR(MAX(0,IF($L84&lt;&gt;"",$L84-$H84,TODAY()-$H84)),"")))</f>
        <v/>
      </c>
      <c r="O84" s="25">
        <f>IF($B84="","",IF($H84="","Sent date needed",IF($H84&gt;TODAY(),"Check sent date",IF(OR($K84="Won",$K84="Lost",$K84="No Decision"),IF($L84="","Outcome date needed",IF(OR($L84&lt;$H84,$L84&gt;TODAY()),"Check outcome date",IF(AND($K84="Lost",$M84=""),"Lost reason needed","Closed"))),IF($K84&lt;&gt;"Open","Outcome needed",IF($J84="","Follow-up date needed",IF($J84&lt;$H84,"Check follow-up date",IF($J84&lt;TODAY(),"Overdue",IF($J84=TODAY(),"Due today","Scheduled")))))))))</f>
        <v/>
      </c>
    </row>
    <row r="85" ht="23" customHeight="1">
      <c r="A85" s="19" t="n"/>
      <c r="B85" s="20" t="n"/>
      <c r="C85" s="21" t="n"/>
      <c r="D85" s="21" t="n"/>
      <c r="E85" s="19" t="n"/>
      <c r="F85" s="19" t="n"/>
      <c r="G85" s="22" t="n"/>
      <c r="H85" s="23" t="n"/>
      <c r="I85" s="19" t="n"/>
      <c r="J85" s="23" t="n"/>
      <c r="K85" s="19" t="n"/>
      <c r="L85" s="23" t="n"/>
      <c r="M85" s="19" t="n"/>
      <c r="N85" s="26">
        <f>IF($B85="","",IF($H85="","",IFERROR(MAX(0,IF($L85&lt;&gt;"",$L85-$H85,TODAY()-$H85)),"")))</f>
        <v/>
      </c>
      <c r="O85" s="27">
        <f>IF($B85="","",IF($H85="","Sent date needed",IF($H85&gt;TODAY(),"Check sent date",IF(OR($K85="Won",$K85="Lost",$K85="No Decision"),IF($L85="","Outcome date needed",IF(OR($L85&lt;$H85,$L85&gt;TODAY()),"Check outcome date",IF(AND($K85="Lost",$M85=""),"Lost reason needed","Closed"))),IF($K85&lt;&gt;"Open","Outcome needed",IF($J85="","Follow-up date needed",IF($J85&lt;$H85,"Check follow-up date",IF($J85&lt;TODAY(),"Overdue",IF($J85=TODAY(),"Due today","Scheduled")))))))))</f>
        <v/>
      </c>
    </row>
    <row r="86" ht="23" customHeight="1">
      <c r="A86" s="19" t="n"/>
      <c r="B86" s="20" t="n"/>
      <c r="C86" s="21" t="n"/>
      <c r="D86" s="21" t="n"/>
      <c r="E86" s="19" t="n"/>
      <c r="F86" s="19" t="n"/>
      <c r="G86" s="22" t="n"/>
      <c r="H86" s="23" t="n"/>
      <c r="I86" s="19" t="n"/>
      <c r="J86" s="23" t="n"/>
      <c r="K86" s="19" t="n"/>
      <c r="L86" s="23" t="n"/>
      <c r="M86" s="19" t="n"/>
      <c r="N86" s="24">
        <f>IF($B86="","",IF($H86="","",IFERROR(MAX(0,IF($L86&lt;&gt;"",$L86-$H86,TODAY()-$H86)),"")))</f>
        <v/>
      </c>
      <c r="O86" s="25">
        <f>IF($B86="","",IF($H86="","Sent date needed",IF($H86&gt;TODAY(),"Check sent date",IF(OR($K86="Won",$K86="Lost",$K86="No Decision"),IF($L86="","Outcome date needed",IF(OR($L86&lt;$H86,$L86&gt;TODAY()),"Check outcome date",IF(AND($K86="Lost",$M86=""),"Lost reason needed","Closed"))),IF($K86&lt;&gt;"Open","Outcome needed",IF($J86="","Follow-up date needed",IF($J86&lt;$H86,"Check follow-up date",IF($J86&lt;TODAY(),"Overdue",IF($J86=TODAY(),"Due today","Scheduled")))))))))</f>
        <v/>
      </c>
    </row>
    <row r="87" ht="23" customHeight="1">
      <c r="A87" s="19" t="n"/>
      <c r="B87" s="20" t="n"/>
      <c r="C87" s="21" t="n"/>
      <c r="D87" s="21" t="n"/>
      <c r="E87" s="19" t="n"/>
      <c r="F87" s="19" t="n"/>
      <c r="G87" s="22" t="n"/>
      <c r="H87" s="23" t="n"/>
      <c r="I87" s="19" t="n"/>
      <c r="J87" s="23" t="n"/>
      <c r="K87" s="19" t="n"/>
      <c r="L87" s="23" t="n"/>
      <c r="M87" s="19" t="n"/>
      <c r="N87" s="26">
        <f>IF($B87="","",IF($H87="","",IFERROR(MAX(0,IF($L87&lt;&gt;"",$L87-$H87,TODAY()-$H87)),"")))</f>
        <v/>
      </c>
      <c r="O87" s="27">
        <f>IF($B87="","",IF($H87="","Sent date needed",IF($H87&gt;TODAY(),"Check sent date",IF(OR($K87="Won",$K87="Lost",$K87="No Decision"),IF($L87="","Outcome date needed",IF(OR($L87&lt;$H87,$L87&gt;TODAY()),"Check outcome date",IF(AND($K87="Lost",$M87=""),"Lost reason needed","Closed"))),IF($K87&lt;&gt;"Open","Outcome needed",IF($J87="","Follow-up date needed",IF($J87&lt;$H87,"Check follow-up date",IF($J87&lt;TODAY(),"Overdue",IF($J87=TODAY(),"Due today","Scheduled")))))))))</f>
        <v/>
      </c>
    </row>
    <row r="88" ht="23" customHeight="1">
      <c r="A88" s="19" t="n"/>
      <c r="B88" s="20" t="n"/>
      <c r="C88" s="21" t="n"/>
      <c r="D88" s="21" t="n"/>
      <c r="E88" s="19" t="n"/>
      <c r="F88" s="19" t="n"/>
      <c r="G88" s="22" t="n"/>
      <c r="H88" s="23" t="n"/>
      <c r="I88" s="19" t="n"/>
      <c r="J88" s="23" t="n"/>
      <c r="K88" s="19" t="n"/>
      <c r="L88" s="23" t="n"/>
      <c r="M88" s="19" t="n"/>
      <c r="N88" s="24">
        <f>IF($B88="","",IF($H88="","",IFERROR(MAX(0,IF($L88&lt;&gt;"",$L88-$H88,TODAY()-$H88)),"")))</f>
        <v/>
      </c>
      <c r="O88" s="25">
        <f>IF($B88="","",IF($H88="","Sent date needed",IF($H88&gt;TODAY(),"Check sent date",IF(OR($K88="Won",$K88="Lost",$K88="No Decision"),IF($L88="","Outcome date needed",IF(OR($L88&lt;$H88,$L88&gt;TODAY()),"Check outcome date",IF(AND($K88="Lost",$M88=""),"Lost reason needed","Closed"))),IF($K88&lt;&gt;"Open","Outcome needed",IF($J88="","Follow-up date needed",IF($J88&lt;$H88,"Check follow-up date",IF($J88&lt;TODAY(),"Overdue",IF($J88=TODAY(),"Due today","Scheduled")))))))))</f>
        <v/>
      </c>
    </row>
    <row r="89" ht="23" customHeight="1">
      <c r="A89" s="19" t="n"/>
      <c r="B89" s="20" t="n"/>
      <c r="C89" s="21" t="n"/>
      <c r="D89" s="21" t="n"/>
      <c r="E89" s="19" t="n"/>
      <c r="F89" s="19" t="n"/>
      <c r="G89" s="22" t="n"/>
      <c r="H89" s="23" t="n"/>
      <c r="I89" s="19" t="n"/>
      <c r="J89" s="23" t="n"/>
      <c r="K89" s="19" t="n"/>
      <c r="L89" s="23" t="n"/>
      <c r="M89" s="19" t="n"/>
      <c r="N89" s="26">
        <f>IF($B89="","",IF($H89="","",IFERROR(MAX(0,IF($L89&lt;&gt;"",$L89-$H89,TODAY()-$H89)),"")))</f>
        <v/>
      </c>
      <c r="O89" s="27">
        <f>IF($B89="","",IF($H89="","Sent date needed",IF($H89&gt;TODAY(),"Check sent date",IF(OR($K89="Won",$K89="Lost",$K89="No Decision"),IF($L89="","Outcome date needed",IF(OR($L89&lt;$H89,$L89&gt;TODAY()),"Check outcome date",IF(AND($K89="Lost",$M89=""),"Lost reason needed","Closed"))),IF($K89&lt;&gt;"Open","Outcome needed",IF($J89="","Follow-up date needed",IF($J89&lt;$H89,"Check follow-up date",IF($J89&lt;TODAY(),"Overdue",IF($J89=TODAY(),"Due today","Scheduled")))))))))</f>
        <v/>
      </c>
    </row>
    <row r="90" ht="23" customHeight="1">
      <c r="A90" s="19" t="n"/>
      <c r="B90" s="20" t="n"/>
      <c r="C90" s="21" t="n"/>
      <c r="D90" s="21" t="n"/>
      <c r="E90" s="19" t="n"/>
      <c r="F90" s="19" t="n"/>
      <c r="G90" s="22" t="n"/>
      <c r="H90" s="23" t="n"/>
      <c r="I90" s="19" t="n"/>
      <c r="J90" s="23" t="n"/>
      <c r="K90" s="19" t="n"/>
      <c r="L90" s="23" t="n"/>
      <c r="M90" s="19" t="n"/>
      <c r="N90" s="24">
        <f>IF($B90="","",IF($H90="","",IFERROR(MAX(0,IF($L90&lt;&gt;"",$L90-$H90,TODAY()-$H90)),"")))</f>
        <v/>
      </c>
      <c r="O90" s="25">
        <f>IF($B90="","",IF($H90="","Sent date needed",IF($H90&gt;TODAY(),"Check sent date",IF(OR($K90="Won",$K90="Lost",$K90="No Decision"),IF($L90="","Outcome date needed",IF(OR($L90&lt;$H90,$L90&gt;TODAY()),"Check outcome date",IF(AND($K90="Lost",$M90=""),"Lost reason needed","Closed"))),IF($K90&lt;&gt;"Open","Outcome needed",IF($J90="","Follow-up date needed",IF($J90&lt;$H90,"Check follow-up date",IF($J90&lt;TODAY(),"Overdue",IF($J90=TODAY(),"Due today","Scheduled")))))))))</f>
        <v/>
      </c>
    </row>
    <row r="91" ht="23" customHeight="1">
      <c r="A91" s="19" t="n"/>
      <c r="B91" s="20" t="n"/>
      <c r="C91" s="21" t="n"/>
      <c r="D91" s="21" t="n"/>
      <c r="E91" s="19" t="n"/>
      <c r="F91" s="19" t="n"/>
      <c r="G91" s="22" t="n"/>
      <c r="H91" s="23" t="n"/>
      <c r="I91" s="19" t="n"/>
      <c r="J91" s="23" t="n"/>
      <c r="K91" s="19" t="n"/>
      <c r="L91" s="23" t="n"/>
      <c r="M91" s="19" t="n"/>
      <c r="N91" s="26">
        <f>IF($B91="","",IF($H91="","",IFERROR(MAX(0,IF($L91&lt;&gt;"",$L91-$H91,TODAY()-$H91)),"")))</f>
        <v/>
      </c>
      <c r="O91" s="27">
        <f>IF($B91="","",IF($H91="","Sent date needed",IF($H91&gt;TODAY(),"Check sent date",IF(OR($K91="Won",$K91="Lost",$K91="No Decision"),IF($L91="","Outcome date needed",IF(OR($L91&lt;$H91,$L91&gt;TODAY()),"Check outcome date",IF(AND($K91="Lost",$M91=""),"Lost reason needed","Closed"))),IF($K91&lt;&gt;"Open","Outcome needed",IF($J91="","Follow-up date needed",IF($J91&lt;$H91,"Check follow-up date",IF($J91&lt;TODAY(),"Overdue",IF($J91=TODAY(),"Due today","Scheduled")))))))))</f>
        <v/>
      </c>
    </row>
    <row r="92" ht="23" customHeight="1">
      <c r="A92" s="19" t="n"/>
      <c r="B92" s="20" t="n"/>
      <c r="C92" s="21" t="n"/>
      <c r="D92" s="21" t="n"/>
      <c r="E92" s="19" t="n"/>
      <c r="F92" s="19" t="n"/>
      <c r="G92" s="22" t="n"/>
      <c r="H92" s="23" t="n"/>
      <c r="I92" s="19" t="n"/>
      <c r="J92" s="23" t="n"/>
      <c r="K92" s="19" t="n"/>
      <c r="L92" s="23" t="n"/>
      <c r="M92" s="19" t="n"/>
      <c r="N92" s="24">
        <f>IF($B92="","",IF($H92="","",IFERROR(MAX(0,IF($L92&lt;&gt;"",$L92-$H92,TODAY()-$H92)),"")))</f>
        <v/>
      </c>
      <c r="O92" s="25">
        <f>IF($B92="","",IF($H92="","Sent date needed",IF($H92&gt;TODAY(),"Check sent date",IF(OR($K92="Won",$K92="Lost",$K92="No Decision"),IF($L92="","Outcome date needed",IF(OR($L92&lt;$H92,$L92&gt;TODAY()),"Check outcome date",IF(AND($K92="Lost",$M92=""),"Lost reason needed","Closed"))),IF($K92&lt;&gt;"Open","Outcome needed",IF($J92="","Follow-up date needed",IF($J92&lt;$H92,"Check follow-up date",IF($J92&lt;TODAY(),"Overdue",IF($J92=TODAY(),"Due today","Scheduled")))))))))</f>
        <v/>
      </c>
    </row>
    <row r="93" ht="23" customHeight="1">
      <c r="A93" s="19" t="n"/>
      <c r="B93" s="20" t="n"/>
      <c r="C93" s="21" t="n"/>
      <c r="D93" s="21" t="n"/>
      <c r="E93" s="19" t="n"/>
      <c r="F93" s="19" t="n"/>
      <c r="G93" s="22" t="n"/>
      <c r="H93" s="23" t="n"/>
      <c r="I93" s="19" t="n"/>
      <c r="J93" s="23" t="n"/>
      <c r="K93" s="19" t="n"/>
      <c r="L93" s="23" t="n"/>
      <c r="M93" s="19" t="n"/>
      <c r="N93" s="26">
        <f>IF($B93="","",IF($H93="","",IFERROR(MAX(0,IF($L93&lt;&gt;"",$L93-$H93,TODAY()-$H93)),"")))</f>
        <v/>
      </c>
      <c r="O93" s="27">
        <f>IF($B93="","",IF($H93="","Sent date needed",IF($H93&gt;TODAY(),"Check sent date",IF(OR($K93="Won",$K93="Lost",$K93="No Decision"),IF($L93="","Outcome date needed",IF(OR($L93&lt;$H93,$L93&gt;TODAY()),"Check outcome date",IF(AND($K93="Lost",$M93=""),"Lost reason needed","Closed"))),IF($K93&lt;&gt;"Open","Outcome needed",IF($J93="","Follow-up date needed",IF($J93&lt;$H93,"Check follow-up date",IF($J93&lt;TODAY(),"Overdue",IF($J93=TODAY(),"Due today","Scheduled")))))))))</f>
        <v/>
      </c>
    </row>
    <row r="94" ht="23" customHeight="1">
      <c r="A94" s="19" t="n"/>
      <c r="B94" s="20" t="n"/>
      <c r="C94" s="21" t="n"/>
      <c r="D94" s="21" t="n"/>
      <c r="E94" s="19" t="n"/>
      <c r="F94" s="19" t="n"/>
      <c r="G94" s="22" t="n"/>
      <c r="H94" s="23" t="n"/>
      <c r="I94" s="19" t="n"/>
      <c r="J94" s="23" t="n"/>
      <c r="K94" s="19" t="n"/>
      <c r="L94" s="23" t="n"/>
      <c r="M94" s="19" t="n"/>
      <c r="N94" s="24">
        <f>IF($B94="","",IF($H94="","",IFERROR(MAX(0,IF($L94&lt;&gt;"",$L94-$H94,TODAY()-$H94)),"")))</f>
        <v/>
      </c>
      <c r="O94" s="25">
        <f>IF($B94="","",IF($H94="","Sent date needed",IF($H94&gt;TODAY(),"Check sent date",IF(OR($K94="Won",$K94="Lost",$K94="No Decision"),IF($L94="","Outcome date needed",IF(OR($L94&lt;$H94,$L94&gt;TODAY()),"Check outcome date",IF(AND($K94="Lost",$M94=""),"Lost reason needed","Closed"))),IF($K94&lt;&gt;"Open","Outcome needed",IF($J94="","Follow-up date needed",IF($J94&lt;$H94,"Check follow-up date",IF($J94&lt;TODAY(),"Overdue",IF($J94=TODAY(),"Due today","Scheduled")))))))))</f>
        <v/>
      </c>
    </row>
    <row r="95" ht="23" customHeight="1">
      <c r="A95" s="19" t="n"/>
      <c r="B95" s="20" t="n"/>
      <c r="C95" s="21" t="n"/>
      <c r="D95" s="21" t="n"/>
      <c r="E95" s="19" t="n"/>
      <c r="F95" s="19" t="n"/>
      <c r="G95" s="22" t="n"/>
      <c r="H95" s="23" t="n"/>
      <c r="I95" s="19" t="n"/>
      <c r="J95" s="23" t="n"/>
      <c r="K95" s="19" t="n"/>
      <c r="L95" s="23" t="n"/>
      <c r="M95" s="19" t="n"/>
      <c r="N95" s="26">
        <f>IF($B95="","",IF($H95="","",IFERROR(MAX(0,IF($L95&lt;&gt;"",$L95-$H95,TODAY()-$H95)),"")))</f>
        <v/>
      </c>
      <c r="O95" s="27">
        <f>IF($B95="","",IF($H95="","Sent date needed",IF($H95&gt;TODAY(),"Check sent date",IF(OR($K95="Won",$K95="Lost",$K95="No Decision"),IF($L95="","Outcome date needed",IF(OR($L95&lt;$H95,$L95&gt;TODAY()),"Check outcome date",IF(AND($K95="Lost",$M95=""),"Lost reason needed","Closed"))),IF($K95&lt;&gt;"Open","Outcome needed",IF($J95="","Follow-up date needed",IF($J95&lt;$H95,"Check follow-up date",IF($J95&lt;TODAY(),"Overdue",IF($J95=TODAY(),"Due today","Scheduled")))))))))</f>
        <v/>
      </c>
    </row>
    <row r="96" ht="23" customHeight="1">
      <c r="A96" s="19" t="n"/>
      <c r="B96" s="20" t="n"/>
      <c r="C96" s="21" t="n"/>
      <c r="D96" s="21" t="n"/>
      <c r="E96" s="19" t="n"/>
      <c r="F96" s="19" t="n"/>
      <c r="G96" s="22" t="n"/>
      <c r="H96" s="23" t="n"/>
      <c r="I96" s="19" t="n"/>
      <c r="J96" s="23" t="n"/>
      <c r="K96" s="19" t="n"/>
      <c r="L96" s="23" t="n"/>
      <c r="M96" s="19" t="n"/>
      <c r="N96" s="24">
        <f>IF($B96="","",IF($H96="","",IFERROR(MAX(0,IF($L96&lt;&gt;"",$L96-$H96,TODAY()-$H96)),"")))</f>
        <v/>
      </c>
      <c r="O96" s="25">
        <f>IF($B96="","",IF($H96="","Sent date needed",IF($H96&gt;TODAY(),"Check sent date",IF(OR($K96="Won",$K96="Lost",$K96="No Decision"),IF($L96="","Outcome date needed",IF(OR($L96&lt;$H96,$L96&gt;TODAY()),"Check outcome date",IF(AND($K96="Lost",$M96=""),"Lost reason needed","Closed"))),IF($K96&lt;&gt;"Open","Outcome needed",IF($J96="","Follow-up date needed",IF($J96&lt;$H96,"Check follow-up date",IF($J96&lt;TODAY(),"Overdue",IF($J96=TODAY(),"Due today","Scheduled")))))))))</f>
        <v/>
      </c>
    </row>
    <row r="97" ht="23" customHeight="1">
      <c r="A97" s="19" t="n"/>
      <c r="B97" s="20" t="n"/>
      <c r="C97" s="21" t="n"/>
      <c r="D97" s="21" t="n"/>
      <c r="E97" s="19" t="n"/>
      <c r="F97" s="19" t="n"/>
      <c r="G97" s="22" t="n"/>
      <c r="H97" s="23" t="n"/>
      <c r="I97" s="19" t="n"/>
      <c r="J97" s="23" t="n"/>
      <c r="K97" s="19" t="n"/>
      <c r="L97" s="23" t="n"/>
      <c r="M97" s="19" t="n"/>
      <c r="N97" s="26">
        <f>IF($B97="","",IF($H97="","",IFERROR(MAX(0,IF($L97&lt;&gt;"",$L97-$H97,TODAY()-$H97)),"")))</f>
        <v/>
      </c>
      <c r="O97" s="27">
        <f>IF($B97="","",IF($H97="","Sent date needed",IF($H97&gt;TODAY(),"Check sent date",IF(OR($K97="Won",$K97="Lost",$K97="No Decision"),IF($L97="","Outcome date needed",IF(OR($L97&lt;$H97,$L97&gt;TODAY()),"Check outcome date",IF(AND($K97="Lost",$M97=""),"Lost reason needed","Closed"))),IF($K97&lt;&gt;"Open","Outcome needed",IF($J97="","Follow-up date needed",IF($J97&lt;$H97,"Check follow-up date",IF($J97&lt;TODAY(),"Overdue",IF($J97=TODAY(),"Due today","Scheduled")))))))))</f>
        <v/>
      </c>
    </row>
    <row r="98" ht="23" customHeight="1">
      <c r="A98" s="19" t="n"/>
      <c r="B98" s="20" t="n"/>
      <c r="C98" s="21" t="n"/>
      <c r="D98" s="21" t="n"/>
      <c r="E98" s="19" t="n"/>
      <c r="F98" s="19" t="n"/>
      <c r="G98" s="22" t="n"/>
      <c r="H98" s="23" t="n"/>
      <c r="I98" s="19" t="n"/>
      <c r="J98" s="23" t="n"/>
      <c r="K98" s="19" t="n"/>
      <c r="L98" s="23" t="n"/>
      <c r="M98" s="19" t="n"/>
      <c r="N98" s="24">
        <f>IF($B98="","",IF($H98="","",IFERROR(MAX(0,IF($L98&lt;&gt;"",$L98-$H98,TODAY()-$H98)),"")))</f>
        <v/>
      </c>
      <c r="O98" s="25">
        <f>IF($B98="","",IF($H98="","Sent date needed",IF($H98&gt;TODAY(),"Check sent date",IF(OR($K98="Won",$K98="Lost",$K98="No Decision"),IF($L98="","Outcome date needed",IF(OR($L98&lt;$H98,$L98&gt;TODAY()),"Check outcome date",IF(AND($K98="Lost",$M98=""),"Lost reason needed","Closed"))),IF($K98&lt;&gt;"Open","Outcome needed",IF($J98="","Follow-up date needed",IF($J98&lt;$H98,"Check follow-up date",IF($J98&lt;TODAY(),"Overdue",IF($J98=TODAY(),"Due today","Scheduled")))))))))</f>
        <v/>
      </c>
    </row>
    <row r="99" ht="23" customHeight="1">
      <c r="A99" s="19" t="n"/>
      <c r="B99" s="20" t="n"/>
      <c r="C99" s="21" t="n"/>
      <c r="D99" s="21" t="n"/>
      <c r="E99" s="19" t="n"/>
      <c r="F99" s="19" t="n"/>
      <c r="G99" s="22" t="n"/>
      <c r="H99" s="23" t="n"/>
      <c r="I99" s="19" t="n"/>
      <c r="J99" s="23" t="n"/>
      <c r="K99" s="19" t="n"/>
      <c r="L99" s="23" t="n"/>
      <c r="M99" s="19" t="n"/>
      <c r="N99" s="26">
        <f>IF($B99="","",IF($H99="","",IFERROR(MAX(0,IF($L99&lt;&gt;"",$L99-$H99,TODAY()-$H99)),"")))</f>
        <v/>
      </c>
      <c r="O99" s="27">
        <f>IF($B99="","",IF($H99="","Sent date needed",IF($H99&gt;TODAY(),"Check sent date",IF(OR($K99="Won",$K99="Lost",$K99="No Decision"),IF($L99="","Outcome date needed",IF(OR($L99&lt;$H99,$L99&gt;TODAY()),"Check outcome date",IF(AND($K99="Lost",$M99=""),"Lost reason needed","Closed"))),IF($K99&lt;&gt;"Open","Outcome needed",IF($J99="","Follow-up date needed",IF($J99&lt;$H99,"Check follow-up date",IF($J99&lt;TODAY(),"Overdue",IF($J99=TODAY(),"Due today","Scheduled")))))))))</f>
        <v/>
      </c>
    </row>
    <row r="100" ht="23" customHeight="1">
      <c r="A100" s="19" t="n"/>
      <c r="B100" s="20" t="n"/>
      <c r="C100" s="21" t="n"/>
      <c r="D100" s="21" t="n"/>
      <c r="E100" s="19" t="n"/>
      <c r="F100" s="19" t="n"/>
      <c r="G100" s="22" t="n"/>
      <c r="H100" s="23" t="n"/>
      <c r="I100" s="19" t="n"/>
      <c r="J100" s="23" t="n"/>
      <c r="K100" s="19" t="n"/>
      <c r="L100" s="23" t="n"/>
      <c r="M100" s="19" t="n"/>
      <c r="N100" s="24">
        <f>IF($B100="","",IF($H100="","",IFERROR(MAX(0,IF($L100&lt;&gt;"",$L100-$H100,TODAY()-$H100)),"")))</f>
        <v/>
      </c>
      <c r="O100" s="25">
        <f>IF($B100="","",IF($H100="","Sent date needed",IF($H100&gt;TODAY(),"Check sent date",IF(OR($K100="Won",$K100="Lost",$K100="No Decision"),IF($L100="","Outcome date needed",IF(OR($L100&lt;$H100,$L100&gt;TODAY()),"Check outcome date",IF(AND($K100="Lost",$M100=""),"Lost reason needed","Closed"))),IF($K100&lt;&gt;"Open","Outcome needed",IF($J100="","Follow-up date needed",IF($J100&lt;$H100,"Check follow-up date",IF($J100&lt;TODAY(),"Overdue",IF($J100=TODAY(),"Due today","Scheduled")))))))))</f>
        <v/>
      </c>
    </row>
    <row r="101" ht="23" customHeight="1">
      <c r="A101" s="19" t="n"/>
      <c r="B101" s="20" t="n"/>
      <c r="C101" s="21" t="n"/>
      <c r="D101" s="21" t="n"/>
      <c r="E101" s="19" t="n"/>
      <c r="F101" s="19" t="n"/>
      <c r="G101" s="22" t="n"/>
      <c r="H101" s="23" t="n"/>
      <c r="I101" s="19" t="n"/>
      <c r="J101" s="23" t="n"/>
      <c r="K101" s="19" t="n"/>
      <c r="L101" s="23" t="n"/>
      <c r="M101" s="19" t="n"/>
      <c r="N101" s="26">
        <f>IF($B101="","",IF($H101="","",IFERROR(MAX(0,IF($L101&lt;&gt;"",$L101-$H101,TODAY()-$H101)),"")))</f>
        <v/>
      </c>
      <c r="O101" s="27">
        <f>IF($B101="","",IF($H101="","Sent date needed",IF($H101&gt;TODAY(),"Check sent date",IF(OR($K101="Won",$K101="Lost",$K101="No Decision"),IF($L101="","Outcome date needed",IF(OR($L101&lt;$H101,$L101&gt;TODAY()),"Check outcome date",IF(AND($K101="Lost",$M101=""),"Lost reason needed","Closed"))),IF($K101&lt;&gt;"Open","Outcome needed",IF($J101="","Follow-up date needed",IF($J101&lt;$H101,"Check follow-up date",IF($J101&lt;TODAY(),"Overdue",IF($J101=TODAY(),"Due today","Scheduled")))))))))</f>
        <v/>
      </c>
    </row>
    <row r="102" ht="23" customHeight="1">
      <c r="A102" s="19" t="n"/>
      <c r="B102" s="20" t="n"/>
      <c r="C102" s="21" t="n"/>
      <c r="D102" s="21" t="n"/>
      <c r="E102" s="19" t="n"/>
      <c r="F102" s="19" t="n"/>
      <c r="G102" s="22" t="n"/>
      <c r="H102" s="23" t="n"/>
      <c r="I102" s="19" t="n"/>
      <c r="J102" s="23" t="n"/>
      <c r="K102" s="19" t="n"/>
      <c r="L102" s="23" t="n"/>
      <c r="M102" s="19" t="n"/>
      <c r="N102" s="24">
        <f>IF($B102="","",IF($H102="","",IFERROR(MAX(0,IF($L102&lt;&gt;"",$L102-$H102,TODAY()-$H102)),"")))</f>
        <v/>
      </c>
      <c r="O102" s="25">
        <f>IF($B102="","",IF($H102="","Sent date needed",IF($H102&gt;TODAY(),"Check sent date",IF(OR($K102="Won",$K102="Lost",$K102="No Decision"),IF($L102="","Outcome date needed",IF(OR($L102&lt;$H102,$L102&gt;TODAY()),"Check outcome date",IF(AND($K102="Lost",$M102=""),"Lost reason needed","Closed"))),IF($K102&lt;&gt;"Open","Outcome needed",IF($J102="","Follow-up date needed",IF($J102&lt;$H102,"Check follow-up date",IF($J102&lt;TODAY(),"Overdue",IF($J102=TODAY(),"Due today","Scheduled")))))))))</f>
        <v/>
      </c>
    </row>
    <row r="103" ht="23" customHeight="1">
      <c r="A103" s="19" t="n"/>
      <c r="B103" s="20" t="n"/>
      <c r="C103" s="21" t="n"/>
      <c r="D103" s="21" t="n"/>
      <c r="E103" s="19" t="n"/>
      <c r="F103" s="19" t="n"/>
      <c r="G103" s="22" t="n"/>
      <c r="H103" s="23" t="n"/>
      <c r="I103" s="19" t="n"/>
      <c r="J103" s="23" t="n"/>
      <c r="K103" s="19" t="n"/>
      <c r="L103" s="23" t="n"/>
      <c r="M103" s="19" t="n"/>
      <c r="N103" s="26">
        <f>IF($B103="","",IF($H103="","",IFERROR(MAX(0,IF($L103&lt;&gt;"",$L103-$H103,TODAY()-$H103)),"")))</f>
        <v/>
      </c>
      <c r="O103" s="27">
        <f>IF($B103="","",IF($H103="","Sent date needed",IF($H103&gt;TODAY(),"Check sent date",IF(OR($K103="Won",$K103="Lost",$K103="No Decision"),IF($L103="","Outcome date needed",IF(OR($L103&lt;$H103,$L103&gt;TODAY()),"Check outcome date",IF(AND($K103="Lost",$M103=""),"Lost reason needed","Closed"))),IF($K103&lt;&gt;"Open","Outcome needed",IF($J103="","Follow-up date needed",IF($J103&lt;$H103,"Check follow-up date",IF($J103&lt;TODAY(),"Overdue",IF($J103=TODAY(),"Due today","Scheduled")))))))))</f>
        <v/>
      </c>
    </row>
  </sheetData>
  <autoFilter ref="A3:O103"/>
  <mergeCells count="1">
    <mergeCell ref="A1:O1"/>
  </mergeCells>
  <conditionalFormatting sqref="O4:O103">
    <cfRule type="expression" priority="1" dxfId="0">
      <formula>=OR($O4="Overdue",$O4="Sent date needed",$O4="Check sent date",$O4="Outcome date needed",$O4="Check outcome date",$O4="Lost reason needed",$O4="Outcome needed",$O4="Follow-up date needed",$O4="Check follow-up date")</formula>
    </cfRule>
    <cfRule type="expression" priority="2" dxfId="1">
      <formula>$O4="Due today"</formula>
    </cfRule>
    <cfRule type="expression" priority="3" dxfId="2">
      <formula>$O4="Closed"</formula>
    </cfRule>
  </conditionalFormatting>
  <conditionalFormatting sqref="K4:K103">
    <cfRule type="expression" priority="4" dxfId="2">
      <formula>$K4="Won"</formula>
    </cfRule>
    <cfRule type="expression" priority="5" dxfId="0">
      <formula>$K4="Lost"</formula>
    </cfRule>
  </conditionalFormatting>
  <conditionalFormatting sqref="A4:A103">
    <cfRule type="expression" priority="6" dxfId="0">
      <formula>=AND($A4&lt;&gt;"",COUNTIF($A$4:$A$103,$A4)&gt;1)</formula>
    </cfRule>
  </conditionalFormatting>
  <dataValidations count="6">
    <dataValidation sqref="I4:I103" showDropDown="0" showInputMessage="1" showErrorMessage="1" allowBlank="0" errorTitle="Choose a listed stage" error="Select a decision stage from the editable assumptions list." promptTitle="Decision stage" prompt="Choose the current human-reviewed decision stage." type="list">
      <formula1>$Q$4:$Q$8</formula1>
    </dataValidation>
    <dataValidation sqref="K4:K103" showDropDown="0" showInputMessage="1" showErrorMessage="1" allowBlank="0" errorTitle="Choose a listed outcome" error="Select an outcome from the editable assumptions list." promptTitle="Quote outcome" prompt="Use Open until a human confirms the outcome." type="list">
      <formula1>$R$4:$R$7</formula1>
    </dataValidation>
    <dataValidation sqref="M4:M103" showDropDown="0" showInputMessage="1" showErrorMessage="1" allowBlank="0" errorTitle="Choose a listed reason" error="Select a lost reason from the editable assumptions list." promptTitle="Lost reason" prompt="Complete this field when the outcome is Lost." type="list">
      <formula1>$S$4:$S$9</formula1>
    </dataValidation>
    <dataValidation sqref="E4:E103 F4:F103" showDropDown="0" showInputMessage="1" showErrorMessage="1" allowBlank="0" errorTitle="Choose a listed team member" error="Select a fictional team member from the assumptions list." promptTitle="Assigned team member" prompt="Choose the technician or follow-up owner." type="list">
      <formula1>$T$4:$T$7</formula1>
    </dataValidation>
    <dataValidation sqref="G4:G103" showDropDown="0" showInputMessage="1" showErrorMessage="1" allowBlank="0" errorTitle="Check estimate value" error="Enter a nonnegative amount within the editable entry limit." promptTitle="Estimate value" prompt="Enter the quoted estimate amount in US dollars." type="decimal" operator="between">
      <formula1>0</formula1>
      <formula2>$U$5</formula2>
    </dataValidation>
    <dataValidation sqref="H4:H103 J4:J103 L4:L103" showDropDown="0" showInputMessage="1" showErrorMessage="1" allowBlank="0" errorTitle="Check the date" error="Enter a date within the editable date limits." promptTitle="Date entry" prompt="Use a valid date in the allowed range." type="date" operator="between">
      <formula1>$U$6</formula1>
      <formula2>$U$7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E87524"/>
    <outlinePr summaryBelow="1" summaryRight="1"/>
    <pageSetUpPr/>
  </sheetPr>
  <dimension ref="A1:J9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1" customWidth="1" min="1" max="1"/>
    <col width="3" customWidth="1" min="2" max="2"/>
    <col width="18" customWidth="1" min="3" max="3"/>
    <col width="3" customWidth="1" min="4" max="4"/>
    <col width="20" customWidth="1" min="5" max="5"/>
    <col width="3" customWidth="1" min="6" max="6"/>
    <col width="20" customWidth="1" min="7" max="7"/>
    <col width="3" customWidth="1" min="8" max="8"/>
    <col width="27" customWidth="1" min="9" max="9"/>
    <col width="19" customWidth="1" min="10" max="10"/>
  </cols>
  <sheetData>
    <row r="1" ht="31" customHeight="1">
      <c r="A1" s="1" t="inlineStr">
        <is>
          <t>Assumptions and Editable Lists</t>
        </is>
      </c>
    </row>
    <row r="2" ht="23" customHeight="1">
      <c r="A2" s="4" t="inlineStr">
        <is>
          <t>Edit the choices and limits before use. Entry limits are not pricing or engineering guidance.</t>
        </is>
      </c>
    </row>
    <row r="3" ht="30" customHeight="1">
      <c r="A3" s="5" t="inlineStr">
        <is>
          <t>Decision Stages</t>
        </is>
      </c>
      <c r="C3" s="5" t="inlineStr">
        <is>
          <t>Outcomes</t>
        </is>
      </c>
      <c r="E3" s="5" t="inlineStr">
        <is>
          <t>Lost Reasons</t>
        </is>
      </c>
      <c r="G3" s="5" t="inlineStr">
        <is>
          <t>Team Members</t>
        </is>
      </c>
      <c r="I3" s="5" t="inlineStr">
        <is>
          <t>Setting</t>
        </is>
      </c>
      <c r="J3" s="5" t="inlineStr">
        <is>
          <t>Value</t>
        </is>
      </c>
    </row>
    <row r="4" ht="23" customHeight="1">
      <c r="A4" s="28" t="inlineStr">
        <is>
          <t>Draft</t>
        </is>
      </c>
      <c r="C4" s="28" t="inlineStr">
        <is>
          <t>Open</t>
        </is>
      </c>
      <c r="E4" s="28" t="inlineStr">
        <is>
          <t>Price</t>
        </is>
      </c>
      <c r="G4" s="28" t="inlineStr">
        <is>
          <t>Avery Sample</t>
        </is>
      </c>
      <c r="I4" s="8" t="inlineStr">
        <is>
          <t>Reminder window (days)</t>
        </is>
      </c>
      <c r="J4" s="29" t="n">
        <v>14</v>
      </c>
    </row>
    <row r="5" ht="23" customHeight="1">
      <c r="A5" s="28" t="inlineStr">
        <is>
          <t>Sent</t>
        </is>
      </c>
      <c r="C5" s="28" t="inlineStr">
        <is>
          <t>Won</t>
        </is>
      </c>
      <c r="E5" s="28" t="inlineStr">
        <is>
          <t>Timing</t>
        </is>
      </c>
      <c r="G5" s="28" t="inlineStr">
        <is>
          <t>Jordan Demo</t>
        </is>
      </c>
      <c r="I5" s="12" t="inlineStr">
        <is>
          <t>Maximum estimate entry</t>
        </is>
      </c>
      <c r="J5" s="30" t="n">
        <v>250000</v>
      </c>
    </row>
    <row r="6" ht="23" customHeight="1">
      <c r="A6" s="28" t="inlineStr">
        <is>
          <t>Reviewing</t>
        </is>
      </c>
      <c r="C6" s="28" t="inlineStr">
        <is>
          <t>Lost</t>
        </is>
      </c>
      <c r="E6" s="28" t="inlineStr">
        <is>
          <t>Competitor</t>
        </is>
      </c>
      <c r="G6" s="28" t="inlineStr">
        <is>
          <t>Casey Fiction</t>
        </is>
      </c>
      <c r="I6" s="8" t="inlineStr">
        <is>
          <t>Earliest allowed date</t>
        </is>
      </c>
      <c r="J6" s="31" t="n">
        <v>42627</v>
      </c>
    </row>
    <row r="7" ht="23" customHeight="1">
      <c r="A7" s="28" t="inlineStr">
        <is>
          <t>Verbal Decision</t>
        </is>
      </c>
      <c r="C7" s="28" t="inlineStr">
        <is>
          <t>No Decision</t>
        </is>
      </c>
      <c r="E7" s="28" t="inlineStr">
        <is>
          <t>Scope Changed</t>
        </is>
      </c>
      <c r="G7" s="28" t="inlineStr">
        <is>
          <t>Riley Example</t>
        </is>
      </c>
      <c r="I7" s="12" t="inlineStr">
        <is>
          <t>Latest allowed date</t>
        </is>
      </c>
      <c r="J7" s="31" t="n">
        <v>49927</v>
      </c>
    </row>
    <row r="8" ht="23" customHeight="1">
      <c r="A8" s="28" t="inlineStr">
        <is>
          <t>Closed</t>
        </is>
      </c>
      <c r="E8" s="28" t="inlineStr">
        <is>
          <t>No Response</t>
        </is>
      </c>
    </row>
    <row r="9" ht="23" customHeight="1">
      <c r="E9" s="28" t="inlineStr">
        <is>
          <t>Other</t>
        </is>
      </c>
    </row>
  </sheetData>
  <mergeCells count="1">
    <mergeCell ref="A1:J1"/>
  </mergeCells>
  <conditionalFormatting sqref="J6:J7">
    <cfRule type="expression" priority="1" dxfId="0">
      <formula>$J$7&lt;$J$6</formula>
    </cfRule>
  </conditionalFormatting>
  <dataValidations count="3">
    <dataValidation sqref="J4" showDropDown="0" showInputMessage="0" showErrorMessage="1" allowBlank="0" errorTitle="Check reminder window" error="Enter a whole number from 1 through 60." type="whole" operator="between">
      <formula1>1</formula1>
      <formula2>60</formula2>
    </dataValidation>
    <dataValidation sqref="J5" showDropDown="0" showInputMessage="0" showErrorMessage="1" allowBlank="0" errorTitle="Check maximum value" error="Enter a nonnegative maximum entry value." type="decimal" operator="between">
      <formula1>0</formula1>
      <formula2>10000000</formula2>
    </dataValidation>
    <dataValidation sqref="J6:J7" showDropDown="0" showInputMessage="0" showErrorMessage="1" allowBlank="0" errorTitle="Check assumption date" error="Enter a date from 01/01/2020 through 12/31/2100." type="date" operator="between">
      <formula1>DATE(2020,1,1)</formula1>
      <formula2>DATE(2100,12,31)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2026-09-12T04:24:10Z</dcterms:created>
  <dcterms:modified xmlns:dcterms="http://purl.org/dc/terms/" xmlns:xsi="http://www.w3.org/2001/XMLSchema-instance" xsi:type="dcterms:W3CDTF">2026-09-12T04:24:10+00:00Z</dcterms:modified>
</cp:coreProperties>
</file>