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Lines'!$A$8:$O$108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0 &quot;labor hours&quot;"/>
    <numFmt numFmtId="166" formatCode="mm/dd/yyyy"/>
    <numFmt numFmtId="167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2616B"/>
      <sz val="9"/>
    </font>
    <font>
      <b val="1"/>
      <color rgb="00FFFFFF"/>
      <sz val="10"/>
    </font>
    <font>
      <b val="1"/>
      <color rgb="001F2933"/>
      <sz val="10"/>
    </font>
    <font>
      <color rgb="001F2933"/>
      <sz val="10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b val="1"/>
        <color rgb="00FFFFFF"/>
        <sz val="10"/>
      </font>
      <fill>
        <patternFill patternType="solid">
          <fgColor rgb="00C6532F"/>
        </patternFill>
      </fill>
    </dxf>
    <dxf>
      <font>
        <b val="1"/>
        <color rgb="00FFFFFF"/>
        <sz val="10"/>
      </font>
      <fill>
        <patternFill patternType="solid">
          <fgColor rgb="0026734D"/>
        </patternFill>
      </fill>
    </dxf>
    <dxf>
      <font>
        <b val="1"/>
        <color rgb="00FFFFFF"/>
        <sz val="10"/>
      </font>
      <fill>
        <patternFill patternType="solid">
          <fgColor rgb="00E87524"/>
        </patternFill>
      </fill>
    </dxf>
    <dxf>
      <font>
        <b val="1"/>
        <color rgb="001F2933"/>
        <sz val="10"/>
      </font>
      <fill>
        <patternFill patternType="solid">
          <fgColor rgb="00E7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Included Price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'Summary'!F3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'Summary'!$E$4:$E$7</f>
            </numRef>
          </cat>
          <val>
            <numRef>
              <f>'Summary'!$F$4:$F$7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Price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168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I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3" customWidth="1" min="3" max="3"/>
    <col width="3" customWidth="1" min="4" max="4"/>
    <col width="16" customWidth="1" min="5" max="5"/>
    <col width="18" customWidth="1" min="6" max="6"/>
    <col width="3" customWidth="1" min="7" max="7"/>
    <col width="3" customWidth="1" min="8" max="8"/>
    <col width="3" customWidth="1" min="9" max="9"/>
  </cols>
  <sheetData>
    <row r="1" ht="28" customHeight="1">
      <c r="A1" s="1" t="inlineStr">
        <is>
          <t>HVAC Mini-Split Installation Estimate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 ht="30" customHeight="1">
      <c r="A2" s="2" t="inlineStr">
        <is>
          <t>Calculated indicators use included estimate lines and the editable pricing assumptions. Blank estimates remain blank.</t>
        </is>
      </c>
    </row>
    <row r="3">
      <c r="A3" s="3" t="inlineStr">
        <is>
          <t>Scope Indicators</t>
        </is>
      </c>
      <c r="B3" s="3" t="inlineStr">
        <is>
          <t>Calculated Value</t>
        </is>
      </c>
      <c r="E3" s="3" t="inlineStr">
        <is>
          <t>Item Type</t>
        </is>
      </c>
      <c r="F3" s="3" t="inlineStr">
        <is>
          <t>Included Price</t>
        </is>
      </c>
    </row>
    <row r="4">
      <c r="A4" s="4" t="inlineStr">
        <is>
          <t>Entered line items</t>
        </is>
      </c>
      <c r="B4" s="5">
        <f>IF(COUNTIF('Estimate Lines'!$D$9:$D$108,"?*")=0,"",COUNTIF('Estimate Lines'!$D$9:$D$108,"?*"))</f>
        <v/>
      </c>
      <c r="E4" s="6" t="inlineStr">
        <is>
          <t>Equipment</t>
        </is>
      </c>
      <c r="F4" s="35">
        <f>IF(COUNTIF('Estimate Lines'!$N$9:$N$108,"Included")=0,"",IFERROR(SUMIFS('Estimate Lines'!$L$9:$L$108,'Estimate Lines'!$B$9:$B$108,$E4,'Estimate Lines'!$N$9:$N$108,"Included"),""))</f>
        <v/>
      </c>
    </row>
    <row r="5">
      <c r="A5" s="8" t="inlineStr">
        <is>
          <t>Included line items</t>
        </is>
      </c>
      <c r="B5" s="9">
        <f>IF(COUNTIF('Estimate Lines'!$D$9:$D$108,"?*")=0,"",COUNTIF('Estimate Lines'!$N$9:$N$108,"Included"))</f>
        <v/>
      </c>
      <c r="E5" s="10" t="inlineStr">
        <is>
          <t>Line Set</t>
        </is>
      </c>
      <c r="F5" s="36">
        <f>IF(COUNTIF('Estimate Lines'!$N$9:$N$108,"Included")=0,"",IFERROR(SUMIFS('Estimate Lines'!$L$9:$L$108,'Estimate Lines'!$B$9:$B$108,$E5,'Estimate Lines'!$N$9:$N$108,"Included"),""))</f>
        <v/>
      </c>
    </row>
    <row r="6">
      <c r="A6" s="4" t="inlineStr">
        <is>
          <t>Included indoor units</t>
        </is>
      </c>
      <c r="B6" s="5">
        <f>IF(COUNTIF('Estimate Lines'!$N$9:$N$108,"Included")=0,"",IFERROR(SUMIFS('Estimate Lines'!$E$9:$E$108,'Estimate Lines'!$C$9:$C$108,"Indoor unit",'Estimate Lines'!$N$9:$N$108,"Included"),""))</f>
        <v/>
      </c>
      <c r="E6" s="6" t="inlineStr">
        <is>
          <t>Accessory</t>
        </is>
      </c>
      <c r="F6" s="35">
        <f>IF(COUNTIF('Estimate Lines'!$N$9:$N$108,"Included")=0,"",IFERROR(SUMIFS('Estimate Lines'!$L$9:$L$108,'Estimate Lines'!$B$9:$B$108,$E6,'Estimate Lines'!$N$9:$N$108,"Included"),""))</f>
        <v/>
      </c>
    </row>
    <row r="7">
      <c r="A7" s="8" t="inlineStr">
        <is>
          <t>Human-check prompts</t>
        </is>
      </c>
      <c r="B7" s="9">
        <f>IF(COUNTIF('Estimate Lines'!$D$9:$D$108,"?*")=0,"",COUNTIF('Estimate Lines'!$O$9:$O$108,"?*"))</f>
        <v/>
      </c>
      <c r="E7" s="10" t="inlineStr">
        <is>
          <t>Labor</t>
        </is>
      </c>
      <c r="F7" s="36">
        <f>IF(COUNTIF('Estimate Lines'!$N$9:$N$108,"Included")=0,"",IFERROR(SUMIFS('Estimate Lines'!$L$9:$L$108,'Estimate Lines'!$B$9:$B$108,$E7,'Estimate Lines'!$N$9:$N$108,"Included"),""))</f>
        <v/>
      </c>
    </row>
    <row r="8">
      <c r="A8" s="4" t="inlineStr">
        <is>
          <t>Included labor hours</t>
        </is>
      </c>
      <c r="B8" s="37">
        <f>IF(COUNTIF('Estimate Lines'!$N$9:$N$108,"Included")=0,"",IFERROR(SUMIF('Estimate Lines'!$N$9:$N$108,"Included",'Estimate Lines'!$J$9:$J$108),""))</f>
        <v/>
      </c>
    </row>
    <row r="9"/>
    <row r="10">
      <c r="A10" s="3" t="inlineStr">
        <is>
          <t>Pricing Indicators</t>
        </is>
      </c>
      <c r="B10" s="3" t="n"/>
    </row>
    <row r="11">
      <c r="A11" s="8" t="inlineStr">
        <is>
          <t>Included material cost</t>
        </is>
      </c>
      <c r="B11" s="36">
        <f>IF(COUNTIF('Estimate Lines'!$N$9:$N$108,"Included")=0,"",IFERROR(SUMIF('Estimate Lines'!$N$9:$N$108,"Included",'Estimate Lines'!$I$9:$I$108),""))</f>
        <v/>
      </c>
    </row>
    <row r="12">
      <c r="A12" s="4" t="inlineStr">
        <is>
          <t>Included labor cost</t>
        </is>
      </c>
      <c r="B12" s="35">
        <f>IF(COUNTIF('Estimate Lines'!$N$9:$N$108,"Included")=0,"",IFERROR(SUMIF('Estimate Lines'!$N$9:$N$108,"Included",'Estimate Lines'!$K$9:$K$108),""))</f>
        <v/>
      </c>
    </row>
    <row r="13">
      <c r="A13" s="8" t="inlineStr">
        <is>
          <t>Included price before contingency</t>
        </is>
      </c>
      <c r="B13" s="36">
        <f>IF(COUNTIF('Estimate Lines'!$N$9:$N$108,"Included")=0,"",IFERROR(SUMIF('Estimate Lines'!$N$9:$N$108,"Included",'Estimate Lines'!$L$9:$L$108),""))</f>
        <v/>
      </c>
    </row>
    <row r="14">
      <c r="A14" s="4" t="inlineStr">
        <is>
          <t>Contingency allowance</t>
        </is>
      </c>
      <c r="B14" s="35">
        <f>IF(OR($B$13="",Assumptions!$B$5=""),"",IFERROR($B$13*Assumptions!$B$5,""))</f>
        <v/>
      </c>
    </row>
    <row r="15">
      <c r="A15" s="8" t="inlineStr">
        <is>
          <t>Estimated total before unentered taxes or fees</t>
        </is>
      </c>
      <c r="B15" s="36">
        <f>IF(OR($B$13="",$B$14=""),"",IFERROR($B$13+$B$14,""))</f>
        <v/>
      </c>
    </row>
    <row r="16">
      <c r="A16" s="4" t="inlineStr">
        <is>
          <t>Optional item price</t>
        </is>
      </c>
      <c r="B16" s="35">
        <f>IF(COUNTIF('Estimate Lines'!$N$9:$N$108,"Optional")=0,"",IFERROR(SUMIF('Estimate Lines'!$N$9:$N$108,"Optional",'Estimate Lines'!$L$9:$L$108),""))</f>
        <v/>
      </c>
    </row>
    <row r="17">
      <c r="A17" s="8" t="inlineStr">
        <is>
          <t>Excluded line items</t>
        </is>
      </c>
      <c r="B17" s="9">
        <f>IF(COUNTIF('Estimate Lines'!$D$9:$D$108,"?*")=0,"",COUNTIF('Estimate Lines'!$N$9:$N$108,"Excluded"))</f>
        <v/>
      </c>
    </row>
    <row r="18">
      <c r="A18" s="4" t="inlineStr">
        <is>
          <t>Estimated price per included indoor unit</t>
        </is>
      </c>
      <c r="B18" s="35">
        <f>IF(OR($B$15="",$B$6="",$B$6=0),"",IFERROR($B$15/$B$6,""))</f>
        <v/>
      </c>
    </row>
    <row r="19">
      <c r="A19" s="3" t="inlineStr">
        <is>
          <t>Review</t>
        </is>
      </c>
      <c r="B19" s="3" t="n"/>
    </row>
    <row r="20">
      <c r="A20" s="4" t="inlineStr">
        <is>
          <t>Review signal</t>
        </is>
      </c>
      <c r="B20" s="13">
        <f>IF($B$4="","",IF(OR(Assumptions!$B$3="",Assumptions!$B$4="",Assumptions!$B$5="",Assumptions!$B$6="",Assumptions!$B$7=""),"Check pricing assumptions",IF($B$7&gt;0,"Human review needed","No line checks flagged")))</f>
        <v/>
      </c>
    </row>
  </sheetData>
  <mergeCells count="1">
    <mergeCell ref="A1:I1"/>
  </mergeCells>
  <conditionalFormatting sqref="B7">
    <cfRule type="expression" priority="1" dxfId="0">
      <formula>$B$7&gt;0</formula>
    </cfRule>
  </conditionalFormatting>
  <conditionalFormatting sqref="B15">
    <cfRule type="expression" priority="2" dxfId="1">
      <formula>$B$15&lt;&gt;""</formula>
    </cfRule>
  </conditionalFormatting>
  <conditionalFormatting sqref="B20">
    <cfRule type="expression" priority="3" dxfId="0">
      <formula>OR($B$20="Human review needed",$B$20="Check pricing assumptions")</formula>
    </cfRule>
    <cfRule type="expression" priority="4" dxfId="1">
      <formula>$B$20="No line checks flagged"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O108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2" customWidth="1" min="3" max="3"/>
    <col width="43" customWidth="1" min="4" max="4"/>
    <col width="11" customWidth="1" min="5" max="5"/>
    <col width="10" customWidth="1" min="6" max="6"/>
    <col width="18" customWidth="1" min="7" max="7"/>
    <col width="16" customWidth="1" min="8" max="8"/>
    <col width="16" customWidth="1" min="9" max="9"/>
    <col width="13" customWidth="1" min="10" max="10"/>
    <col width="15" customWidth="1" min="11" max="11"/>
    <col width="17" customWidth="1" min="12" max="12"/>
    <col width="19" customWidth="1" min="13" max="13"/>
    <col width="16" customWidth="1" min="14" max="14"/>
    <col width="24" customWidth="1" min="15" max="15"/>
  </cols>
  <sheetData>
    <row r="1" ht="28" customHeight="1">
      <c r="A1" s="1" t="inlineStr">
        <is>
          <t>Estimate Lines and Job Details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4" t="n"/>
    </row>
    <row r="2" ht="30" customHeight="1">
      <c r="A2" s="2" t="inlineStr">
        <is>
          <t>Orange cells are editable. Enter one scope item per row and review any message in the Human Check column.</t>
        </is>
      </c>
    </row>
    <row r="3">
      <c r="A3" s="14" t="inlineStr">
        <is>
          <t>Customer</t>
        </is>
      </c>
      <c r="B3" s="15" t="inlineStr">
        <is>
          <t>Fictional Bluebird Demo Home</t>
        </is>
      </c>
      <c r="D3" s="14" t="inlineStr">
        <is>
          <t>Job</t>
        </is>
      </c>
      <c r="E3" s="15" t="inlineStr">
        <is>
          <t>Sample Three-Zone Mini-Split Installation</t>
        </is>
      </c>
    </row>
    <row r="4">
      <c r="A4" s="14" t="inlineStr">
        <is>
          <t>Estimate Date</t>
        </is>
      </c>
      <c r="B4" s="38" t="n">
        <v>46276</v>
      </c>
      <c r="D4" s="14" t="inlineStr">
        <is>
          <t>Technician</t>
        </is>
      </c>
      <c r="E4" s="15" t="inlineStr">
        <is>
          <t>Fictional Technician Taylor</t>
        </is>
      </c>
    </row>
    <row r="5">
      <c r="A5" s="14" t="inlineStr">
        <is>
          <t>Estimate Status</t>
        </is>
      </c>
      <c r="B5" s="15" t="inlineStr">
        <is>
          <t>Draft</t>
        </is>
      </c>
    </row>
    <row r="6" ht="30" customHeight="1">
      <c r="A6" s="2" t="inlineStr">
        <is>
          <t>Pricing is an editable estimate only. Verify scope, site conditions, local requirements, taxes, and final pricing before presentation.</t>
        </is>
      </c>
    </row>
    <row r="7"/>
    <row r="8" ht="34" customHeight="1">
      <c r="A8" s="17" t="inlineStr">
        <is>
          <t>Line</t>
        </is>
      </c>
      <c r="B8" s="17" t="inlineStr">
        <is>
          <t>Item Type</t>
        </is>
      </c>
      <c r="C8" s="17" t="inlineStr">
        <is>
          <t>Equipment / Item</t>
        </is>
      </c>
      <c r="D8" s="17" t="inlineStr">
        <is>
          <t>Description</t>
        </is>
      </c>
      <c r="E8" s="17" t="inlineStr">
        <is>
          <t>Quantity</t>
        </is>
      </c>
      <c r="F8" s="17" t="inlineStr">
        <is>
          <t>Unit</t>
        </is>
      </c>
      <c r="G8" s="17" t="inlineStr">
        <is>
          <t>Unit Material Cost</t>
        </is>
      </c>
      <c r="H8" s="17" t="inlineStr">
        <is>
          <t>Labor Hrs / Unit</t>
        </is>
      </c>
      <c r="I8" s="17" t="inlineStr">
        <is>
          <t>Material Cost</t>
        </is>
      </c>
      <c r="J8" s="17" t="inlineStr">
        <is>
          <t>Labor Hours</t>
        </is>
      </c>
      <c r="K8" s="17" t="inlineStr">
        <is>
          <t>Labor Cost</t>
        </is>
      </c>
      <c r="L8" s="17" t="inlineStr">
        <is>
          <t>Estimated Price</t>
        </is>
      </c>
      <c r="M8" s="17" t="inlineStr">
        <is>
          <t>Responsibility</t>
        </is>
      </c>
      <c r="N8" s="17" t="inlineStr">
        <is>
          <t>Line Status</t>
        </is>
      </c>
      <c r="O8" s="17" t="inlineStr">
        <is>
          <t>Human Check</t>
        </is>
      </c>
    </row>
    <row r="9" ht="36" customHeight="1">
      <c r="A9" s="13">
        <f>IF($D9="","",ROW()-8)</f>
        <v/>
      </c>
      <c r="B9" s="18" t="inlineStr">
        <is>
          <t>Equipment</t>
        </is>
      </c>
      <c r="C9" s="19" t="inlineStr">
        <is>
          <t>Outdoor unit</t>
        </is>
      </c>
      <c r="D9" s="19" t="inlineStr">
        <is>
          <t>36,000 BTU variable-capacity heat pump</t>
        </is>
      </c>
      <c r="E9" s="20" t="n">
        <v>1</v>
      </c>
      <c r="F9" s="18" t="inlineStr">
        <is>
          <t>ea</t>
        </is>
      </c>
      <c r="G9" s="39" t="n">
        <v>2950</v>
      </c>
      <c r="H9" s="20" t="n">
        <v>4</v>
      </c>
      <c r="I9" s="40">
        <f>IF($D9="","",IF(OR($E9="",$G9=""),"",IFERROR($E9*$G9,"")))</f>
        <v/>
      </c>
      <c r="J9" s="23">
        <f>IF($D9="","",IF(OR($E9="",$H9=""),"",IFERROR($E9*$H9,"")))</f>
        <v/>
      </c>
      <c r="K9" s="40">
        <f>IF(OR($J9="",Assumptions!$B$3=""),"",IFERROR($J9*Assumptions!$B$3,""))</f>
        <v/>
      </c>
      <c r="L9" s="40">
        <f>IF($D9="","",IF($N9="Excluded","",IF(OR($I9="",$K9="",Assumptions!$B$4=""),"",IFERROR($I9*(1+Assumptions!$B$4)+$K9,""))))</f>
        <v/>
      </c>
      <c r="M9" s="18" t="inlineStr">
        <is>
          <t>HVAC Contractor</t>
        </is>
      </c>
      <c r="N9" s="18" t="inlineStr">
        <is>
          <t>Included</t>
        </is>
      </c>
      <c r="O9" s="24">
        <f>IF($D9="","",IF($N9="","Choose status",IF($N9="Excluded","",IF($N9="Needs Review","Review status",IF(OR($B9="",$C9="",$E9="",$F9="",$G9="",$H9="",$M9=""),"Complete inputs",IF(OR(Assumptions!$B$3="",Assumptions!$B$4="",Assumptions!$B$6="",Assumptions!$B$7=""),"Check pricing assumptions",IF(AND($B9="Line Set",$F9="ft",$E9&gt;Assumptions!$B$7),"Check line length",IF($J9&gt;Assumptions!$B$6,"Check labor hours",""))))))))</f>
        <v/>
      </c>
    </row>
    <row r="10" ht="36" customHeight="1">
      <c r="A10" s="25">
        <f>IF($D10="","",ROW()-8)</f>
        <v/>
      </c>
      <c r="B10" s="18" t="inlineStr">
        <is>
          <t>Equipment</t>
        </is>
      </c>
      <c r="C10" s="19" t="inlineStr">
        <is>
          <t>Indoor unit</t>
        </is>
      </c>
      <c r="D10" s="19" t="inlineStr">
        <is>
          <t>9,000 BTU wall-mounted indoor unit</t>
        </is>
      </c>
      <c r="E10" s="20" t="n">
        <v>1</v>
      </c>
      <c r="F10" s="18" t="inlineStr">
        <is>
          <t>ea</t>
        </is>
      </c>
      <c r="G10" s="39" t="n">
        <v>675</v>
      </c>
      <c r="H10" s="20" t="n">
        <v>2</v>
      </c>
      <c r="I10" s="41">
        <f>IF($D10="","",IF(OR($E10="",$G10=""),"",IFERROR($E10*$G10,"")))</f>
        <v/>
      </c>
      <c r="J10" s="27">
        <f>IF($D10="","",IF(OR($E10="",$H10=""),"",IFERROR($E10*$H10,"")))</f>
        <v/>
      </c>
      <c r="K10" s="41">
        <f>IF(OR($J10="",Assumptions!$B$3=""),"",IFERROR($J10*Assumptions!$B$3,""))</f>
        <v/>
      </c>
      <c r="L10" s="41">
        <f>IF($D10="","",IF($N10="Excluded","",IF(OR($I10="",$K10="",Assumptions!$B$4=""),"",IFERROR($I10*(1+Assumptions!$B$4)+$K10,""))))</f>
        <v/>
      </c>
      <c r="M10" s="18" t="inlineStr">
        <is>
          <t>HVAC Contractor</t>
        </is>
      </c>
      <c r="N10" s="18" t="inlineStr">
        <is>
          <t>Included</t>
        </is>
      </c>
      <c r="O10" s="28">
        <f>IF($D10="","",IF($N10="","Choose status",IF($N10="Excluded","",IF($N10="Needs Review","Review status",IF(OR($B10="",$C10="",$E10="",$F10="",$G10="",$H10="",$M10=""),"Complete inputs",IF(OR(Assumptions!$B$3="",Assumptions!$B$4="",Assumptions!$B$6="",Assumptions!$B$7=""),"Check pricing assumptions",IF(AND($B10="Line Set",$F10="ft",$E10&gt;Assumptions!$B$7),"Check line length",IF($J10&gt;Assumptions!$B$6,"Check labor hours",""))))))))</f>
        <v/>
      </c>
    </row>
    <row r="11" ht="36" customHeight="1">
      <c r="A11" s="13">
        <f>IF($D11="","",ROW()-8)</f>
        <v/>
      </c>
      <c r="B11" s="18" t="inlineStr">
        <is>
          <t>Equipment</t>
        </is>
      </c>
      <c r="C11" s="19" t="inlineStr">
        <is>
          <t>Indoor unit</t>
        </is>
      </c>
      <c r="D11" s="19" t="inlineStr">
        <is>
          <t>12,000 BTU wall-mounted indoor unit</t>
        </is>
      </c>
      <c r="E11" s="20" t="n">
        <v>1</v>
      </c>
      <c r="F11" s="18" t="inlineStr">
        <is>
          <t>ea</t>
        </is>
      </c>
      <c r="G11" s="39" t="n">
        <v>760</v>
      </c>
      <c r="H11" s="20" t="n">
        <v>2.25</v>
      </c>
      <c r="I11" s="40">
        <f>IF($D11="","",IF(OR($E11="",$G11=""),"",IFERROR($E11*$G11,"")))</f>
        <v/>
      </c>
      <c r="J11" s="23">
        <f>IF($D11="","",IF(OR($E11="",$H11=""),"",IFERROR($E11*$H11,"")))</f>
        <v/>
      </c>
      <c r="K11" s="40">
        <f>IF(OR($J11="",Assumptions!$B$3=""),"",IFERROR($J11*Assumptions!$B$3,""))</f>
        <v/>
      </c>
      <c r="L11" s="40">
        <f>IF($D11="","",IF($N11="Excluded","",IF(OR($I11="",$K11="",Assumptions!$B$4=""),"",IFERROR($I11*(1+Assumptions!$B$4)+$K11,""))))</f>
        <v/>
      </c>
      <c r="M11" s="18" t="inlineStr">
        <is>
          <t>HVAC Contractor</t>
        </is>
      </c>
      <c r="N11" s="18" t="inlineStr">
        <is>
          <t>Included</t>
        </is>
      </c>
      <c r="O11" s="24">
        <f>IF($D11="","",IF($N11="","Choose status",IF($N11="Excluded","",IF($N11="Needs Review","Review status",IF(OR($B11="",$C11="",$E11="",$F11="",$G11="",$H11="",$M11=""),"Complete inputs",IF(OR(Assumptions!$B$3="",Assumptions!$B$4="",Assumptions!$B$6="",Assumptions!$B$7=""),"Check pricing assumptions",IF(AND($B11="Line Set",$F11="ft",$E11&gt;Assumptions!$B$7),"Check line length",IF($J11&gt;Assumptions!$B$6,"Check labor hours",""))))))))</f>
        <v/>
      </c>
    </row>
    <row r="12" ht="36" customHeight="1">
      <c r="A12" s="25">
        <f>IF($D12="","",ROW()-8)</f>
        <v/>
      </c>
      <c r="B12" s="18" t="inlineStr">
        <is>
          <t>Equipment</t>
        </is>
      </c>
      <c r="C12" s="19" t="inlineStr">
        <is>
          <t>Indoor unit</t>
        </is>
      </c>
      <c r="D12" s="19" t="inlineStr">
        <is>
          <t>15,000 BTU wall-mounted indoor unit</t>
        </is>
      </c>
      <c r="E12" s="20" t="n">
        <v>1</v>
      </c>
      <c r="F12" s="18" t="inlineStr">
        <is>
          <t>ea</t>
        </is>
      </c>
      <c r="G12" s="39" t="n">
        <v>890</v>
      </c>
      <c r="H12" s="20" t="n">
        <v>2.5</v>
      </c>
      <c r="I12" s="41">
        <f>IF($D12="","",IF(OR($E12="",$G12=""),"",IFERROR($E12*$G12,"")))</f>
        <v/>
      </c>
      <c r="J12" s="27">
        <f>IF($D12="","",IF(OR($E12="",$H12=""),"",IFERROR($E12*$H12,"")))</f>
        <v/>
      </c>
      <c r="K12" s="41">
        <f>IF(OR($J12="",Assumptions!$B$3=""),"",IFERROR($J12*Assumptions!$B$3,""))</f>
        <v/>
      </c>
      <c r="L12" s="41">
        <f>IF($D12="","",IF($N12="Excluded","",IF(OR($I12="",$K12="",Assumptions!$B$4=""),"",IFERROR($I12*(1+Assumptions!$B$4)+$K12,""))))</f>
        <v/>
      </c>
      <c r="M12" s="18" t="inlineStr">
        <is>
          <t>HVAC Contractor</t>
        </is>
      </c>
      <c r="N12" s="18" t="inlineStr">
        <is>
          <t>Included</t>
        </is>
      </c>
      <c r="O12" s="28">
        <f>IF($D12="","",IF($N12="","Choose status",IF($N12="Excluded","",IF($N12="Needs Review","Review status",IF(OR($B12="",$C12="",$E12="",$F12="",$G12="",$H12="",$M12=""),"Complete inputs",IF(OR(Assumptions!$B$3="",Assumptions!$B$4="",Assumptions!$B$6="",Assumptions!$B$7=""),"Check pricing assumptions",IF(AND($B12="Line Set",$F12="ft",$E12&gt;Assumptions!$B$7),"Check line length",IF($J12&gt;Assumptions!$B$6,"Check labor hours",""))))))))</f>
        <v/>
      </c>
    </row>
    <row r="13" ht="36" customHeight="1">
      <c r="A13" s="13">
        <f>IF($D13="","",ROW()-8)</f>
        <v/>
      </c>
      <c r="B13" s="18" t="inlineStr">
        <is>
          <t>Line Set</t>
        </is>
      </c>
      <c r="C13" s="19" t="inlineStr">
        <is>
          <t>Refrigerant line set</t>
        </is>
      </c>
      <c r="D13" s="19" t="inlineStr">
        <is>
          <t>1/4 in. x 3/8 in. insulated copper pair</t>
        </is>
      </c>
      <c r="E13" s="20" t="n">
        <v>25</v>
      </c>
      <c r="F13" s="18" t="inlineStr">
        <is>
          <t>ft</t>
        </is>
      </c>
      <c r="G13" s="39" t="n">
        <v>8.25</v>
      </c>
      <c r="H13" s="20" t="n">
        <v>0.08</v>
      </c>
      <c r="I13" s="40">
        <f>IF($D13="","",IF(OR($E13="",$G13=""),"",IFERROR($E13*$G13,"")))</f>
        <v/>
      </c>
      <c r="J13" s="23">
        <f>IF($D13="","",IF(OR($E13="",$H13=""),"",IFERROR($E13*$H13,"")))</f>
        <v/>
      </c>
      <c r="K13" s="40">
        <f>IF(OR($J13="",Assumptions!$B$3=""),"",IFERROR($J13*Assumptions!$B$3,""))</f>
        <v/>
      </c>
      <c r="L13" s="40">
        <f>IF($D13="","",IF($N13="Excluded","",IF(OR($I13="",$K13="",Assumptions!$B$4=""),"",IFERROR($I13*(1+Assumptions!$B$4)+$K13,""))))</f>
        <v/>
      </c>
      <c r="M13" s="18" t="inlineStr">
        <is>
          <t>HVAC Contractor</t>
        </is>
      </c>
      <c r="N13" s="18" t="inlineStr">
        <is>
          <t>Included</t>
        </is>
      </c>
      <c r="O13" s="24">
        <f>IF($D13="","",IF($N13="","Choose status",IF($N13="Excluded","",IF($N13="Needs Review","Review status",IF(OR($B13="",$C13="",$E13="",$F13="",$G13="",$H13="",$M13=""),"Complete inputs",IF(OR(Assumptions!$B$3="",Assumptions!$B$4="",Assumptions!$B$6="",Assumptions!$B$7=""),"Check pricing assumptions",IF(AND($B13="Line Set",$F13="ft",$E13&gt;Assumptions!$B$7),"Check line length",IF($J13&gt;Assumptions!$B$6,"Check labor hours",""))))))))</f>
        <v/>
      </c>
    </row>
    <row r="14" ht="36" customHeight="1">
      <c r="A14" s="25">
        <f>IF($D14="","",ROW()-8)</f>
        <v/>
      </c>
      <c r="B14" s="18" t="inlineStr">
        <is>
          <t>Line Set</t>
        </is>
      </c>
      <c r="C14" s="19" t="inlineStr">
        <is>
          <t>Refrigerant line set</t>
        </is>
      </c>
      <c r="D14" s="19" t="inlineStr">
        <is>
          <t>1/4 in. x 1/2 in. insulated copper pair</t>
        </is>
      </c>
      <c r="E14" s="20" t="n">
        <v>50</v>
      </c>
      <c r="F14" s="18" t="inlineStr">
        <is>
          <t>ft</t>
        </is>
      </c>
      <c r="G14" s="39" t="n">
        <v>9.75</v>
      </c>
      <c r="H14" s="20" t="n">
        <v>0.08</v>
      </c>
      <c r="I14" s="41">
        <f>IF($D14="","",IF(OR($E14="",$G14=""),"",IFERROR($E14*$G14,"")))</f>
        <v/>
      </c>
      <c r="J14" s="27">
        <f>IF($D14="","",IF(OR($E14="",$H14=""),"",IFERROR($E14*$H14,"")))</f>
        <v/>
      </c>
      <c r="K14" s="41">
        <f>IF(OR($J14="",Assumptions!$B$3=""),"",IFERROR($J14*Assumptions!$B$3,""))</f>
        <v/>
      </c>
      <c r="L14" s="41">
        <f>IF($D14="","",IF($N14="Excluded","",IF(OR($I14="",$K14="",Assumptions!$B$4=""),"",IFERROR($I14*(1+Assumptions!$B$4)+$K14,""))))</f>
        <v/>
      </c>
      <c r="M14" s="18" t="inlineStr">
        <is>
          <t>HVAC Contractor</t>
        </is>
      </c>
      <c r="N14" s="18" t="inlineStr">
        <is>
          <t>Included</t>
        </is>
      </c>
      <c r="O14" s="28">
        <f>IF($D14="","",IF($N14="","Choose status",IF($N14="Excluded","",IF($N14="Needs Review","Review status",IF(OR($B14="",$C14="",$E14="",$F14="",$G14="",$H14="",$M14=""),"Complete inputs",IF(OR(Assumptions!$B$3="",Assumptions!$B$4="",Assumptions!$B$6="",Assumptions!$B$7=""),"Check pricing assumptions",IF(AND($B14="Line Set",$F14="ft",$E14&gt;Assumptions!$B$7),"Check line length",IF($J14&gt;Assumptions!$B$6,"Check labor hours",""))))))))</f>
        <v/>
      </c>
    </row>
    <row r="15" ht="36" customHeight="1">
      <c r="A15" s="13">
        <f>IF($D15="","",ROW()-8)</f>
        <v/>
      </c>
      <c r="B15" s="18" t="inlineStr">
        <is>
          <t>Line Set</t>
        </is>
      </c>
      <c r="C15" s="19" t="inlineStr">
        <is>
          <t>Refrigerant line set</t>
        </is>
      </c>
      <c r="D15" s="19" t="inlineStr">
        <is>
          <t>1/4 in. x 1/2 in. insulated copper pair</t>
        </is>
      </c>
      <c r="E15" s="20" t="n">
        <v>55</v>
      </c>
      <c r="F15" s="18" t="inlineStr">
        <is>
          <t>ft</t>
        </is>
      </c>
      <c r="G15" s="39" t="n">
        <v>9.75</v>
      </c>
      <c r="H15" s="20" t="n">
        <v>0.08</v>
      </c>
      <c r="I15" s="40">
        <f>IF($D15="","",IF(OR($E15="",$G15=""),"",IFERROR($E15*$G15,"")))</f>
        <v/>
      </c>
      <c r="J15" s="23">
        <f>IF($D15="","",IF(OR($E15="",$H15=""),"",IFERROR($E15*$H15,"")))</f>
        <v/>
      </c>
      <c r="K15" s="40">
        <f>IF(OR($J15="",Assumptions!$B$3=""),"",IFERROR($J15*Assumptions!$B$3,""))</f>
        <v/>
      </c>
      <c r="L15" s="40">
        <f>IF($D15="","",IF($N15="Excluded","",IF(OR($I15="",$K15="",Assumptions!$B$4=""),"",IFERROR($I15*(1+Assumptions!$B$4)+$K15,""))))</f>
        <v/>
      </c>
      <c r="M15" s="18" t="inlineStr">
        <is>
          <t>HVAC Contractor</t>
        </is>
      </c>
      <c r="N15" s="18" t="inlineStr">
        <is>
          <t>Needs Review</t>
        </is>
      </c>
      <c r="O15" s="24">
        <f>IF($D15="","",IF($N15="","Choose status",IF($N15="Excluded","",IF($N15="Needs Review","Review status",IF(OR($B15="",$C15="",$E15="",$F15="",$G15="",$H15="",$M15=""),"Complete inputs",IF(OR(Assumptions!$B$3="",Assumptions!$B$4="",Assumptions!$B$6="",Assumptions!$B$7=""),"Check pricing assumptions",IF(AND($B15="Line Set",$F15="ft",$E15&gt;Assumptions!$B$7),"Check line length",IF($J15&gt;Assumptions!$B$6,"Check labor hours",""))))))))</f>
        <v/>
      </c>
    </row>
    <row r="16" ht="36" customHeight="1">
      <c r="A16" s="25">
        <f>IF($D16="","",ROW()-8)</f>
        <v/>
      </c>
      <c r="B16" s="18" t="inlineStr">
        <is>
          <t>Accessory</t>
        </is>
      </c>
      <c r="C16" s="19" t="inlineStr">
        <is>
          <t>Line-hide cover</t>
        </is>
      </c>
      <c r="D16" s="19" t="inlineStr">
        <is>
          <t>Exterior line-set cover with fittings</t>
        </is>
      </c>
      <c r="E16" s="20" t="n">
        <v>95</v>
      </c>
      <c r="F16" s="18" t="inlineStr">
        <is>
          <t>ft</t>
        </is>
      </c>
      <c r="G16" s="39" t="n">
        <v>7.5</v>
      </c>
      <c r="H16" s="20" t="n">
        <v>0.06</v>
      </c>
      <c r="I16" s="41">
        <f>IF($D16="","",IF(OR($E16="",$G16=""),"",IFERROR($E16*$G16,"")))</f>
        <v/>
      </c>
      <c r="J16" s="27">
        <f>IF($D16="","",IF(OR($E16="",$H16=""),"",IFERROR($E16*$H16,"")))</f>
        <v/>
      </c>
      <c r="K16" s="41">
        <f>IF(OR($J16="",Assumptions!$B$3=""),"",IFERROR($J16*Assumptions!$B$3,""))</f>
        <v/>
      </c>
      <c r="L16" s="41">
        <f>IF($D16="","",IF($N16="Excluded","",IF(OR($I16="",$K16="",Assumptions!$B$4=""),"",IFERROR($I16*(1+Assumptions!$B$4)+$K16,""))))</f>
        <v/>
      </c>
      <c r="M16" s="18" t="inlineStr">
        <is>
          <t>HVAC Contractor</t>
        </is>
      </c>
      <c r="N16" s="18" t="inlineStr">
        <is>
          <t>Included</t>
        </is>
      </c>
      <c r="O16" s="28">
        <f>IF($D16="","",IF($N16="","Choose status",IF($N16="Excluded","",IF($N16="Needs Review","Review status",IF(OR($B16="",$C16="",$E16="",$F16="",$G16="",$H16="",$M16=""),"Complete inputs",IF(OR(Assumptions!$B$3="",Assumptions!$B$4="",Assumptions!$B$6="",Assumptions!$B$7=""),"Check pricing assumptions",IF(AND($B16="Line Set",$F16="ft",$E16&gt;Assumptions!$B$7),"Check line length",IF($J16&gt;Assumptions!$B$6,"Check labor hours",""))))))))</f>
        <v/>
      </c>
    </row>
    <row r="17" ht="36" customHeight="1">
      <c r="A17" s="13">
        <f>IF($D17="","",ROW()-8)</f>
        <v/>
      </c>
      <c r="B17" s="18" t="inlineStr">
        <is>
          <t>Accessory</t>
        </is>
      </c>
      <c r="C17" s="19" t="inlineStr">
        <is>
          <t>Condensate pump</t>
        </is>
      </c>
      <c r="D17" s="19" t="inlineStr">
        <is>
          <t>Compact condensate pump allowance</t>
        </is>
      </c>
      <c r="E17" s="20" t="n">
        <v>1</v>
      </c>
      <c r="F17" s="18" t="inlineStr">
        <is>
          <t>ea</t>
        </is>
      </c>
      <c r="G17" s="39" t="n">
        <v>160</v>
      </c>
      <c r="H17" s="20" t="n">
        <v>1.25</v>
      </c>
      <c r="I17" s="40">
        <f>IF($D17="","",IF(OR($E17="",$G17=""),"",IFERROR($E17*$G17,"")))</f>
        <v/>
      </c>
      <c r="J17" s="23">
        <f>IF($D17="","",IF(OR($E17="",$H17=""),"",IFERROR($E17*$H17,"")))</f>
        <v/>
      </c>
      <c r="K17" s="40">
        <f>IF(OR($J17="",Assumptions!$B$3=""),"",IFERROR($J17*Assumptions!$B$3,""))</f>
        <v/>
      </c>
      <c r="L17" s="40">
        <f>IF($D17="","",IF($N17="Excluded","",IF(OR($I17="",$K17="",Assumptions!$B$4=""),"",IFERROR($I17*(1+Assumptions!$B$4)+$K17,""))))</f>
        <v/>
      </c>
      <c r="M17" s="18" t="inlineStr">
        <is>
          <t>HVAC Contractor</t>
        </is>
      </c>
      <c r="N17" s="18" t="inlineStr">
        <is>
          <t>Optional</t>
        </is>
      </c>
      <c r="O17" s="24">
        <f>IF($D17="","",IF($N17="","Choose status",IF($N17="Excluded","",IF($N17="Needs Review","Review status",IF(OR($B17="",$C17="",$E17="",$F17="",$G17="",$H17="",$M17=""),"Complete inputs",IF(OR(Assumptions!$B$3="",Assumptions!$B$4="",Assumptions!$B$6="",Assumptions!$B$7=""),"Check pricing assumptions",IF(AND($B17="Line Set",$F17="ft",$E17&gt;Assumptions!$B$7),"Check line length",IF($J17&gt;Assumptions!$B$6,"Check labor hours",""))))))))</f>
        <v/>
      </c>
    </row>
    <row r="18" ht="36" customHeight="1">
      <c r="A18" s="25">
        <f>IF($D18="","",ROW()-8)</f>
        <v/>
      </c>
      <c r="B18" s="18" t="inlineStr">
        <is>
          <t>Accessory</t>
        </is>
      </c>
      <c r="C18" s="19" t="inlineStr">
        <is>
          <t>Outdoor equipment pad</t>
        </is>
      </c>
      <c r="D18" s="19" t="inlineStr">
        <is>
          <t>Composite outdoor unit mounting pad</t>
        </is>
      </c>
      <c r="E18" s="20" t="n">
        <v>1</v>
      </c>
      <c r="F18" s="18" t="inlineStr">
        <is>
          <t>ea</t>
        </is>
      </c>
      <c r="G18" s="39" t="n">
        <v>95</v>
      </c>
      <c r="H18" s="20" t="n">
        <v>0.75</v>
      </c>
      <c r="I18" s="41">
        <f>IF($D18="","",IF(OR($E18="",$G18=""),"",IFERROR($E18*$G18,"")))</f>
        <v/>
      </c>
      <c r="J18" s="27">
        <f>IF($D18="","",IF(OR($E18="",$H18=""),"",IFERROR($E18*$H18,"")))</f>
        <v/>
      </c>
      <c r="K18" s="41">
        <f>IF(OR($J18="",Assumptions!$B$3=""),"",IFERROR($J18*Assumptions!$B$3,""))</f>
        <v/>
      </c>
      <c r="L18" s="41">
        <f>IF($D18="","",IF($N18="Excluded","",IF(OR($I18="",$K18="",Assumptions!$B$4=""),"",IFERROR($I18*(1+Assumptions!$B$4)+$K18,""))))</f>
        <v/>
      </c>
      <c r="M18" s="18" t="inlineStr">
        <is>
          <t>HVAC Contractor</t>
        </is>
      </c>
      <c r="N18" s="18" t="inlineStr">
        <is>
          <t>Included</t>
        </is>
      </c>
      <c r="O18" s="28">
        <f>IF($D18="","",IF($N18="","Choose status",IF($N18="Excluded","",IF($N18="Needs Review","Review status",IF(OR($B18="",$C18="",$E18="",$F18="",$G18="",$H18="",$M18=""),"Complete inputs",IF(OR(Assumptions!$B$3="",Assumptions!$B$4="",Assumptions!$B$6="",Assumptions!$B$7=""),"Check pricing assumptions",IF(AND($B18="Line Set",$F18="ft",$E18&gt;Assumptions!$B$7),"Check line length",IF($J18&gt;Assumptions!$B$6,"Check labor hours",""))))))))</f>
        <v/>
      </c>
    </row>
    <row r="19" ht="36" customHeight="1">
      <c r="A19" s="13">
        <f>IF($D19="","",ROW()-8)</f>
        <v/>
      </c>
      <c r="B19" s="18" t="inlineStr">
        <is>
          <t>Accessory</t>
        </is>
      </c>
      <c r="C19" s="19" t="inlineStr">
        <is>
          <t>Electrical disconnect and whip</t>
        </is>
      </c>
      <c r="D19" s="19" t="inlineStr">
        <is>
          <t>Electrical connection material allowance</t>
        </is>
      </c>
      <c r="E19" s="20" t="n">
        <v>1</v>
      </c>
      <c r="F19" s="18" t="inlineStr">
        <is>
          <t>kit</t>
        </is>
      </c>
      <c r="G19" s="39" t="n">
        <v>170</v>
      </c>
      <c r="H19" s="20" t="n">
        <v>1.5</v>
      </c>
      <c r="I19" s="40">
        <f>IF($D19="","",IF(OR($E19="",$G19=""),"",IFERROR($E19*$G19,"")))</f>
        <v/>
      </c>
      <c r="J19" s="23">
        <f>IF($D19="","",IF(OR($E19="",$H19=""),"",IFERROR($E19*$H19,"")))</f>
        <v/>
      </c>
      <c r="K19" s="40">
        <f>IF(OR($J19="",Assumptions!$B$3=""),"",IFERROR($J19*Assumptions!$B$3,""))</f>
        <v/>
      </c>
      <c r="L19" s="40">
        <f>IF($D19="","",IF($N19="Excluded","",IF(OR($I19="",$K19="",Assumptions!$B$4=""),"",IFERROR($I19*(1+Assumptions!$B$4)+$K19,""))))</f>
        <v/>
      </c>
      <c r="M19" s="18" t="inlineStr">
        <is>
          <t>Other Trade</t>
        </is>
      </c>
      <c r="N19" s="18" t="inlineStr">
        <is>
          <t>Excluded</t>
        </is>
      </c>
      <c r="O19" s="24">
        <f>IF($D19="","",IF($N19="","Choose status",IF($N19="Excluded","",IF($N19="Needs Review","Review status",IF(OR($B19="",$C19="",$E19="",$F19="",$G19="",$H19="",$M19=""),"Complete inputs",IF(OR(Assumptions!$B$3="",Assumptions!$B$4="",Assumptions!$B$6="",Assumptions!$B$7=""),"Check pricing assumptions",IF(AND($B19="Line Set",$F19="ft",$E19&gt;Assumptions!$B$7),"Check line length",IF($J19&gt;Assumptions!$B$6,"Check labor hours",""))))))))</f>
        <v/>
      </c>
    </row>
    <row r="20" ht="36" customHeight="1">
      <c r="A20" s="25">
        <f>IF($D20="","",ROW()-8)</f>
        <v/>
      </c>
      <c r="B20" s="18" t="inlineStr">
        <is>
          <t>Labor</t>
        </is>
      </c>
      <c r="C20" s="19" t="inlineStr">
        <is>
          <t>Startup and orientation</t>
        </is>
      </c>
      <c r="D20" s="19" t="inlineStr">
        <is>
          <t>System startup checks, cleanup, and fictional owner orientation</t>
        </is>
      </c>
      <c r="E20" s="20" t="n">
        <v>1</v>
      </c>
      <c r="F20" s="18" t="inlineStr">
        <is>
          <t>job</t>
        </is>
      </c>
      <c r="G20" s="39" t="n">
        <v>0</v>
      </c>
      <c r="H20" s="20" t="n">
        <v>3</v>
      </c>
      <c r="I20" s="41">
        <f>IF($D20="","",IF(OR($E20="",$G20=""),"",IFERROR($E20*$G20,"")))</f>
        <v/>
      </c>
      <c r="J20" s="27">
        <f>IF($D20="","",IF(OR($E20="",$H20=""),"",IFERROR($E20*$H20,"")))</f>
        <v/>
      </c>
      <c r="K20" s="41">
        <f>IF(OR($J20="",Assumptions!$B$3=""),"",IFERROR($J20*Assumptions!$B$3,""))</f>
        <v/>
      </c>
      <c r="L20" s="41">
        <f>IF($D20="","",IF($N20="Excluded","",IF(OR($I20="",$K20="",Assumptions!$B$4=""),"",IFERROR($I20*(1+Assumptions!$B$4)+$K20,""))))</f>
        <v/>
      </c>
      <c r="M20" s="18" t="inlineStr">
        <is>
          <t>HVAC Contractor</t>
        </is>
      </c>
      <c r="N20" s="18" t="inlineStr">
        <is>
          <t>Included</t>
        </is>
      </c>
      <c r="O20" s="28">
        <f>IF($D20="","",IF($N20="","Choose status",IF($N20="Excluded","",IF($N20="Needs Review","Review status",IF(OR($B20="",$C20="",$E20="",$F20="",$G20="",$H20="",$M20=""),"Complete inputs",IF(OR(Assumptions!$B$3="",Assumptions!$B$4="",Assumptions!$B$6="",Assumptions!$B$7=""),"Check pricing assumptions",IF(AND($B20="Line Set",$F20="ft",$E20&gt;Assumptions!$B$7),"Check line length",IF($J20&gt;Assumptions!$B$6,"Check labor hours",""))))))))</f>
        <v/>
      </c>
    </row>
    <row r="21" ht="24" customHeight="1">
      <c r="A21" s="13">
        <f>IF($D21="","",ROW()-8)</f>
        <v/>
      </c>
      <c r="B21" s="18" t="n"/>
      <c r="C21" s="19" t="n"/>
      <c r="D21" s="19" t="n"/>
      <c r="E21" s="20" t="n"/>
      <c r="F21" s="18" t="n"/>
      <c r="G21" s="39" t="n"/>
      <c r="H21" s="20" t="n"/>
      <c r="I21" s="40">
        <f>IF($D21="","",IF(OR($E21="",$G21=""),"",IFERROR($E21*$G21,"")))</f>
        <v/>
      </c>
      <c r="J21" s="23">
        <f>IF($D21="","",IF(OR($E21="",$H21=""),"",IFERROR($E21*$H21,"")))</f>
        <v/>
      </c>
      <c r="K21" s="40">
        <f>IF(OR($J21="",Assumptions!$B$3=""),"",IFERROR($J21*Assumptions!$B$3,""))</f>
        <v/>
      </c>
      <c r="L21" s="40">
        <f>IF($D21="","",IF($N21="Excluded","",IF(OR($I21="",$K21="",Assumptions!$B$4=""),"",IFERROR($I21*(1+Assumptions!$B$4)+$K21,""))))</f>
        <v/>
      </c>
      <c r="M21" s="18" t="n"/>
      <c r="N21" s="18" t="n"/>
      <c r="O21" s="24">
        <f>IF($D21="","",IF($N21="","Choose status",IF($N21="Excluded","",IF($N21="Needs Review","Review status",IF(OR($B21="",$C21="",$E21="",$F21="",$G21="",$H21="",$M21=""),"Complete inputs",IF(OR(Assumptions!$B$3="",Assumptions!$B$4="",Assumptions!$B$6="",Assumptions!$B$7=""),"Check pricing assumptions",IF(AND($B21="Line Set",$F21="ft",$E21&gt;Assumptions!$B$7),"Check line length",IF($J21&gt;Assumptions!$B$6,"Check labor hours",""))))))))</f>
        <v/>
      </c>
    </row>
    <row r="22" ht="24" customHeight="1">
      <c r="A22" s="25">
        <f>IF($D22="","",ROW()-8)</f>
        <v/>
      </c>
      <c r="B22" s="18" t="n"/>
      <c r="C22" s="19" t="n"/>
      <c r="D22" s="19" t="n"/>
      <c r="E22" s="20" t="n"/>
      <c r="F22" s="18" t="n"/>
      <c r="G22" s="39" t="n"/>
      <c r="H22" s="20" t="n"/>
      <c r="I22" s="41">
        <f>IF($D22="","",IF(OR($E22="",$G22=""),"",IFERROR($E22*$G22,"")))</f>
        <v/>
      </c>
      <c r="J22" s="27">
        <f>IF($D22="","",IF(OR($E22="",$H22=""),"",IFERROR($E22*$H22,"")))</f>
        <v/>
      </c>
      <c r="K22" s="41">
        <f>IF(OR($J22="",Assumptions!$B$3=""),"",IFERROR($J22*Assumptions!$B$3,""))</f>
        <v/>
      </c>
      <c r="L22" s="41">
        <f>IF($D22="","",IF($N22="Excluded","",IF(OR($I22="",$K22="",Assumptions!$B$4=""),"",IFERROR($I22*(1+Assumptions!$B$4)+$K22,""))))</f>
        <v/>
      </c>
      <c r="M22" s="18" t="n"/>
      <c r="N22" s="18" t="n"/>
      <c r="O22" s="28">
        <f>IF($D22="","",IF($N22="","Choose status",IF($N22="Excluded","",IF($N22="Needs Review","Review status",IF(OR($B22="",$C22="",$E22="",$F22="",$G22="",$H22="",$M22=""),"Complete inputs",IF(OR(Assumptions!$B$3="",Assumptions!$B$4="",Assumptions!$B$6="",Assumptions!$B$7=""),"Check pricing assumptions",IF(AND($B22="Line Set",$F22="ft",$E22&gt;Assumptions!$B$7),"Check line length",IF($J22&gt;Assumptions!$B$6,"Check labor hours",""))))))))</f>
        <v/>
      </c>
    </row>
    <row r="23" ht="24" customHeight="1">
      <c r="A23" s="13">
        <f>IF($D23="","",ROW()-8)</f>
        <v/>
      </c>
      <c r="B23" s="18" t="n"/>
      <c r="C23" s="19" t="n"/>
      <c r="D23" s="19" t="n"/>
      <c r="E23" s="20" t="n"/>
      <c r="F23" s="18" t="n"/>
      <c r="G23" s="39" t="n"/>
      <c r="H23" s="20" t="n"/>
      <c r="I23" s="40">
        <f>IF($D23="","",IF(OR($E23="",$G23=""),"",IFERROR($E23*$G23,"")))</f>
        <v/>
      </c>
      <c r="J23" s="23">
        <f>IF($D23="","",IF(OR($E23="",$H23=""),"",IFERROR($E23*$H23,"")))</f>
        <v/>
      </c>
      <c r="K23" s="40">
        <f>IF(OR($J23="",Assumptions!$B$3=""),"",IFERROR($J23*Assumptions!$B$3,""))</f>
        <v/>
      </c>
      <c r="L23" s="40">
        <f>IF($D23="","",IF($N23="Excluded","",IF(OR($I23="",$K23="",Assumptions!$B$4=""),"",IFERROR($I23*(1+Assumptions!$B$4)+$K23,""))))</f>
        <v/>
      </c>
      <c r="M23" s="18" t="n"/>
      <c r="N23" s="18" t="n"/>
      <c r="O23" s="24">
        <f>IF($D23="","",IF($N23="","Choose status",IF($N23="Excluded","",IF($N23="Needs Review","Review status",IF(OR($B23="",$C23="",$E23="",$F23="",$G23="",$H23="",$M23=""),"Complete inputs",IF(OR(Assumptions!$B$3="",Assumptions!$B$4="",Assumptions!$B$6="",Assumptions!$B$7=""),"Check pricing assumptions",IF(AND($B23="Line Set",$F23="ft",$E23&gt;Assumptions!$B$7),"Check line length",IF($J23&gt;Assumptions!$B$6,"Check labor hours",""))))))))</f>
        <v/>
      </c>
    </row>
    <row r="24" ht="24" customHeight="1">
      <c r="A24" s="25">
        <f>IF($D24="","",ROW()-8)</f>
        <v/>
      </c>
      <c r="B24" s="18" t="n"/>
      <c r="C24" s="19" t="n"/>
      <c r="D24" s="19" t="n"/>
      <c r="E24" s="20" t="n"/>
      <c r="F24" s="18" t="n"/>
      <c r="G24" s="39" t="n"/>
      <c r="H24" s="20" t="n"/>
      <c r="I24" s="41">
        <f>IF($D24="","",IF(OR($E24="",$G24=""),"",IFERROR($E24*$G24,"")))</f>
        <v/>
      </c>
      <c r="J24" s="27">
        <f>IF($D24="","",IF(OR($E24="",$H24=""),"",IFERROR($E24*$H24,"")))</f>
        <v/>
      </c>
      <c r="K24" s="41">
        <f>IF(OR($J24="",Assumptions!$B$3=""),"",IFERROR($J24*Assumptions!$B$3,""))</f>
        <v/>
      </c>
      <c r="L24" s="41">
        <f>IF($D24="","",IF($N24="Excluded","",IF(OR($I24="",$K24="",Assumptions!$B$4=""),"",IFERROR($I24*(1+Assumptions!$B$4)+$K24,""))))</f>
        <v/>
      </c>
      <c r="M24" s="18" t="n"/>
      <c r="N24" s="18" t="n"/>
      <c r="O24" s="28">
        <f>IF($D24="","",IF($N24="","Choose status",IF($N24="Excluded","",IF($N24="Needs Review","Review status",IF(OR($B24="",$C24="",$E24="",$F24="",$G24="",$H24="",$M24=""),"Complete inputs",IF(OR(Assumptions!$B$3="",Assumptions!$B$4="",Assumptions!$B$6="",Assumptions!$B$7=""),"Check pricing assumptions",IF(AND($B24="Line Set",$F24="ft",$E24&gt;Assumptions!$B$7),"Check line length",IF($J24&gt;Assumptions!$B$6,"Check labor hours",""))))))))</f>
        <v/>
      </c>
    </row>
    <row r="25" ht="24" customHeight="1">
      <c r="A25" s="13">
        <f>IF($D25="","",ROW()-8)</f>
        <v/>
      </c>
      <c r="B25" s="18" t="n"/>
      <c r="C25" s="19" t="n"/>
      <c r="D25" s="19" t="n"/>
      <c r="E25" s="20" t="n"/>
      <c r="F25" s="18" t="n"/>
      <c r="G25" s="39" t="n"/>
      <c r="H25" s="20" t="n"/>
      <c r="I25" s="40">
        <f>IF($D25="","",IF(OR($E25="",$G25=""),"",IFERROR($E25*$G25,"")))</f>
        <v/>
      </c>
      <c r="J25" s="23">
        <f>IF($D25="","",IF(OR($E25="",$H25=""),"",IFERROR($E25*$H25,"")))</f>
        <v/>
      </c>
      <c r="K25" s="40">
        <f>IF(OR($J25="",Assumptions!$B$3=""),"",IFERROR($J25*Assumptions!$B$3,""))</f>
        <v/>
      </c>
      <c r="L25" s="40">
        <f>IF($D25="","",IF($N25="Excluded","",IF(OR($I25="",$K25="",Assumptions!$B$4=""),"",IFERROR($I25*(1+Assumptions!$B$4)+$K25,""))))</f>
        <v/>
      </c>
      <c r="M25" s="18" t="n"/>
      <c r="N25" s="18" t="n"/>
      <c r="O25" s="24">
        <f>IF($D25="","",IF($N25="","Choose status",IF($N25="Excluded","",IF($N25="Needs Review","Review status",IF(OR($B25="",$C25="",$E25="",$F25="",$G25="",$H25="",$M25=""),"Complete inputs",IF(OR(Assumptions!$B$3="",Assumptions!$B$4="",Assumptions!$B$6="",Assumptions!$B$7=""),"Check pricing assumptions",IF(AND($B25="Line Set",$F25="ft",$E25&gt;Assumptions!$B$7),"Check line length",IF($J25&gt;Assumptions!$B$6,"Check labor hours",""))))))))</f>
        <v/>
      </c>
    </row>
    <row r="26" ht="24" customHeight="1">
      <c r="A26" s="25">
        <f>IF($D26="","",ROW()-8)</f>
        <v/>
      </c>
      <c r="B26" s="18" t="n"/>
      <c r="C26" s="19" t="n"/>
      <c r="D26" s="19" t="n"/>
      <c r="E26" s="20" t="n"/>
      <c r="F26" s="18" t="n"/>
      <c r="G26" s="39" t="n"/>
      <c r="H26" s="20" t="n"/>
      <c r="I26" s="41">
        <f>IF($D26="","",IF(OR($E26="",$G26=""),"",IFERROR($E26*$G26,"")))</f>
        <v/>
      </c>
      <c r="J26" s="27">
        <f>IF($D26="","",IF(OR($E26="",$H26=""),"",IFERROR($E26*$H26,"")))</f>
        <v/>
      </c>
      <c r="K26" s="41">
        <f>IF(OR($J26="",Assumptions!$B$3=""),"",IFERROR($J26*Assumptions!$B$3,""))</f>
        <v/>
      </c>
      <c r="L26" s="41">
        <f>IF($D26="","",IF($N26="Excluded","",IF(OR($I26="",$K26="",Assumptions!$B$4=""),"",IFERROR($I26*(1+Assumptions!$B$4)+$K26,""))))</f>
        <v/>
      </c>
      <c r="M26" s="18" t="n"/>
      <c r="N26" s="18" t="n"/>
      <c r="O26" s="28">
        <f>IF($D26="","",IF($N26="","Choose status",IF($N26="Excluded","",IF($N26="Needs Review","Review status",IF(OR($B26="",$C26="",$E26="",$F26="",$G26="",$H26="",$M26=""),"Complete inputs",IF(OR(Assumptions!$B$3="",Assumptions!$B$4="",Assumptions!$B$6="",Assumptions!$B$7=""),"Check pricing assumptions",IF(AND($B26="Line Set",$F26="ft",$E26&gt;Assumptions!$B$7),"Check line length",IF($J26&gt;Assumptions!$B$6,"Check labor hours",""))))))))</f>
        <v/>
      </c>
    </row>
    <row r="27" ht="24" customHeight="1">
      <c r="A27" s="13">
        <f>IF($D27="","",ROW()-8)</f>
        <v/>
      </c>
      <c r="B27" s="18" t="n"/>
      <c r="C27" s="19" t="n"/>
      <c r="D27" s="19" t="n"/>
      <c r="E27" s="20" t="n"/>
      <c r="F27" s="18" t="n"/>
      <c r="G27" s="39" t="n"/>
      <c r="H27" s="20" t="n"/>
      <c r="I27" s="40">
        <f>IF($D27="","",IF(OR($E27="",$G27=""),"",IFERROR($E27*$G27,"")))</f>
        <v/>
      </c>
      <c r="J27" s="23">
        <f>IF($D27="","",IF(OR($E27="",$H27=""),"",IFERROR($E27*$H27,"")))</f>
        <v/>
      </c>
      <c r="K27" s="40">
        <f>IF(OR($J27="",Assumptions!$B$3=""),"",IFERROR($J27*Assumptions!$B$3,""))</f>
        <v/>
      </c>
      <c r="L27" s="40">
        <f>IF($D27="","",IF($N27="Excluded","",IF(OR($I27="",$K27="",Assumptions!$B$4=""),"",IFERROR($I27*(1+Assumptions!$B$4)+$K27,""))))</f>
        <v/>
      </c>
      <c r="M27" s="18" t="n"/>
      <c r="N27" s="18" t="n"/>
      <c r="O27" s="24">
        <f>IF($D27="","",IF($N27="","Choose status",IF($N27="Excluded","",IF($N27="Needs Review","Review status",IF(OR($B27="",$C27="",$E27="",$F27="",$G27="",$H27="",$M27=""),"Complete inputs",IF(OR(Assumptions!$B$3="",Assumptions!$B$4="",Assumptions!$B$6="",Assumptions!$B$7=""),"Check pricing assumptions",IF(AND($B27="Line Set",$F27="ft",$E27&gt;Assumptions!$B$7),"Check line length",IF($J27&gt;Assumptions!$B$6,"Check labor hours",""))))))))</f>
        <v/>
      </c>
    </row>
    <row r="28" ht="24" customHeight="1">
      <c r="A28" s="25">
        <f>IF($D28="","",ROW()-8)</f>
        <v/>
      </c>
      <c r="B28" s="18" t="n"/>
      <c r="C28" s="19" t="n"/>
      <c r="D28" s="19" t="n"/>
      <c r="E28" s="20" t="n"/>
      <c r="F28" s="18" t="n"/>
      <c r="G28" s="39" t="n"/>
      <c r="H28" s="20" t="n"/>
      <c r="I28" s="41">
        <f>IF($D28="","",IF(OR($E28="",$G28=""),"",IFERROR($E28*$G28,"")))</f>
        <v/>
      </c>
      <c r="J28" s="27">
        <f>IF($D28="","",IF(OR($E28="",$H28=""),"",IFERROR($E28*$H28,"")))</f>
        <v/>
      </c>
      <c r="K28" s="41">
        <f>IF(OR($J28="",Assumptions!$B$3=""),"",IFERROR($J28*Assumptions!$B$3,""))</f>
        <v/>
      </c>
      <c r="L28" s="41">
        <f>IF($D28="","",IF($N28="Excluded","",IF(OR($I28="",$K28="",Assumptions!$B$4=""),"",IFERROR($I28*(1+Assumptions!$B$4)+$K28,""))))</f>
        <v/>
      </c>
      <c r="M28" s="18" t="n"/>
      <c r="N28" s="18" t="n"/>
      <c r="O28" s="28">
        <f>IF($D28="","",IF($N28="","Choose status",IF($N28="Excluded","",IF($N28="Needs Review","Review status",IF(OR($B28="",$C28="",$E28="",$F28="",$G28="",$H28="",$M28=""),"Complete inputs",IF(OR(Assumptions!$B$3="",Assumptions!$B$4="",Assumptions!$B$6="",Assumptions!$B$7=""),"Check pricing assumptions",IF(AND($B28="Line Set",$F28="ft",$E28&gt;Assumptions!$B$7),"Check line length",IF($J28&gt;Assumptions!$B$6,"Check labor hours",""))))))))</f>
        <v/>
      </c>
    </row>
    <row r="29" ht="24" customHeight="1">
      <c r="A29" s="13">
        <f>IF($D29="","",ROW()-8)</f>
        <v/>
      </c>
      <c r="B29" s="18" t="n"/>
      <c r="C29" s="19" t="n"/>
      <c r="D29" s="19" t="n"/>
      <c r="E29" s="20" t="n"/>
      <c r="F29" s="18" t="n"/>
      <c r="G29" s="39" t="n"/>
      <c r="H29" s="20" t="n"/>
      <c r="I29" s="40">
        <f>IF($D29="","",IF(OR($E29="",$G29=""),"",IFERROR($E29*$G29,"")))</f>
        <v/>
      </c>
      <c r="J29" s="23">
        <f>IF($D29="","",IF(OR($E29="",$H29=""),"",IFERROR($E29*$H29,"")))</f>
        <v/>
      </c>
      <c r="K29" s="40">
        <f>IF(OR($J29="",Assumptions!$B$3=""),"",IFERROR($J29*Assumptions!$B$3,""))</f>
        <v/>
      </c>
      <c r="L29" s="40">
        <f>IF($D29="","",IF($N29="Excluded","",IF(OR($I29="",$K29="",Assumptions!$B$4=""),"",IFERROR($I29*(1+Assumptions!$B$4)+$K29,""))))</f>
        <v/>
      </c>
      <c r="M29" s="18" t="n"/>
      <c r="N29" s="18" t="n"/>
      <c r="O29" s="24">
        <f>IF($D29="","",IF($N29="","Choose status",IF($N29="Excluded","",IF($N29="Needs Review","Review status",IF(OR($B29="",$C29="",$E29="",$F29="",$G29="",$H29="",$M29=""),"Complete inputs",IF(OR(Assumptions!$B$3="",Assumptions!$B$4="",Assumptions!$B$6="",Assumptions!$B$7=""),"Check pricing assumptions",IF(AND($B29="Line Set",$F29="ft",$E29&gt;Assumptions!$B$7),"Check line length",IF($J29&gt;Assumptions!$B$6,"Check labor hours",""))))))))</f>
        <v/>
      </c>
    </row>
    <row r="30" ht="24" customHeight="1">
      <c r="A30" s="25">
        <f>IF($D30="","",ROW()-8)</f>
        <v/>
      </c>
      <c r="B30" s="18" t="n"/>
      <c r="C30" s="19" t="n"/>
      <c r="D30" s="19" t="n"/>
      <c r="E30" s="20" t="n"/>
      <c r="F30" s="18" t="n"/>
      <c r="G30" s="39" t="n"/>
      <c r="H30" s="20" t="n"/>
      <c r="I30" s="41">
        <f>IF($D30="","",IF(OR($E30="",$G30=""),"",IFERROR($E30*$G30,"")))</f>
        <v/>
      </c>
      <c r="J30" s="27">
        <f>IF($D30="","",IF(OR($E30="",$H30=""),"",IFERROR($E30*$H30,"")))</f>
        <v/>
      </c>
      <c r="K30" s="41">
        <f>IF(OR($J30="",Assumptions!$B$3=""),"",IFERROR($J30*Assumptions!$B$3,""))</f>
        <v/>
      </c>
      <c r="L30" s="41">
        <f>IF($D30="","",IF($N30="Excluded","",IF(OR($I30="",$K30="",Assumptions!$B$4=""),"",IFERROR($I30*(1+Assumptions!$B$4)+$K30,""))))</f>
        <v/>
      </c>
      <c r="M30" s="18" t="n"/>
      <c r="N30" s="18" t="n"/>
      <c r="O30" s="28">
        <f>IF($D30="","",IF($N30="","Choose status",IF($N30="Excluded","",IF($N30="Needs Review","Review status",IF(OR($B30="",$C30="",$E30="",$F30="",$G30="",$H30="",$M30=""),"Complete inputs",IF(OR(Assumptions!$B$3="",Assumptions!$B$4="",Assumptions!$B$6="",Assumptions!$B$7=""),"Check pricing assumptions",IF(AND($B30="Line Set",$F30="ft",$E30&gt;Assumptions!$B$7),"Check line length",IF($J30&gt;Assumptions!$B$6,"Check labor hours",""))))))))</f>
        <v/>
      </c>
    </row>
    <row r="31" ht="24" customHeight="1">
      <c r="A31" s="13">
        <f>IF($D31="","",ROW()-8)</f>
        <v/>
      </c>
      <c r="B31" s="18" t="n"/>
      <c r="C31" s="19" t="n"/>
      <c r="D31" s="19" t="n"/>
      <c r="E31" s="20" t="n"/>
      <c r="F31" s="18" t="n"/>
      <c r="G31" s="39" t="n"/>
      <c r="H31" s="20" t="n"/>
      <c r="I31" s="40">
        <f>IF($D31="","",IF(OR($E31="",$G31=""),"",IFERROR($E31*$G31,"")))</f>
        <v/>
      </c>
      <c r="J31" s="23">
        <f>IF($D31="","",IF(OR($E31="",$H31=""),"",IFERROR($E31*$H31,"")))</f>
        <v/>
      </c>
      <c r="K31" s="40">
        <f>IF(OR($J31="",Assumptions!$B$3=""),"",IFERROR($J31*Assumptions!$B$3,""))</f>
        <v/>
      </c>
      <c r="L31" s="40">
        <f>IF($D31="","",IF($N31="Excluded","",IF(OR($I31="",$K31="",Assumptions!$B$4=""),"",IFERROR($I31*(1+Assumptions!$B$4)+$K31,""))))</f>
        <v/>
      </c>
      <c r="M31" s="18" t="n"/>
      <c r="N31" s="18" t="n"/>
      <c r="O31" s="24">
        <f>IF($D31="","",IF($N31="","Choose status",IF($N31="Excluded","",IF($N31="Needs Review","Review status",IF(OR($B31="",$C31="",$E31="",$F31="",$G31="",$H31="",$M31=""),"Complete inputs",IF(OR(Assumptions!$B$3="",Assumptions!$B$4="",Assumptions!$B$6="",Assumptions!$B$7=""),"Check pricing assumptions",IF(AND($B31="Line Set",$F31="ft",$E31&gt;Assumptions!$B$7),"Check line length",IF($J31&gt;Assumptions!$B$6,"Check labor hours",""))))))))</f>
        <v/>
      </c>
    </row>
    <row r="32" ht="24" customHeight="1">
      <c r="A32" s="25">
        <f>IF($D32="","",ROW()-8)</f>
        <v/>
      </c>
      <c r="B32" s="18" t="n"/>
      <c r="C32" s="19" t="n"/>
      <c r="D32" s="19" t="n"/>
      <c r="E32" s="20" t="n"/>
      <c r="F32" s="18" t="n"/>
      <c r="G32" s="39" t="n"/>
      <c r="H32" s="20" t="n"/>
      <c r="I32" s="41">
        <f>IF($D32="","",IF(OR($E32="",$G32=""),"",IFERROR($E32*$G32,"")))</f>
        <v/>
      </c>
      <c r="J32" s="27">
        <f>IF($D32="","",IF(OR($E32="",$H32=""),"",IFERROR($E32*$H32,"")))</f>
        <v/>
      </c>
      <c r="K32" s="41">
        <f>IF(OR($J32="",Assumptions!$B$3=""),"",IFERROR($J32*Assumptions!$B$3,""))</f>
        <v/>
      </c>
      <c r="L32" s="41">
        <f>IF($D32="","",IF($N32="Excluded","",IF(OR($I32="",$K32="",Assumptions!$B$4=""),"",IFERROR($I32*(1+Assumptions!$B$4)+$K32,""))))</f>
        <v/>
      </c>
      <c r="M32" s="18" t="n"/>
      <c r="N32" s="18" t="n"/>
      <c r="O32" s="28">
        <f>IF($D32="","",IF($N32="","Choose status",IF($N32="Excluded","",IF($N32="Needs Review","Review status",IF(OR($B32="",$C32="",$E32="",$F32="",$G32="",$H32="",$M32=""),"Complete inputs",IF(OR(Assumptions!$B$3="",Assumptions!$B$4="",Assumptions!$B$6="",Assumptions!$B$7=""),"Check pricing assumptions",IF(AND($B32="Line Set",$F32="ft",$E32&gt;Assumptions!$B$7),"Check line length",IF($J32&gt;Assumptions!$B$6,"Check labor hours",""))))))))</f>
        <v/>
      </c>
    </row>
    <row r="33" ht="24" customHeight="1">
      <c r="A33" s="13">
        <f>IF($D33="","",ROW()-8)</f>
        <v/>
      </c>
      <c r="B33" s="18" t="n"/>
      <c r="C33" s="19" t="n"/>
      <c r="D33" s="19" t="n"/>
      <c r="E33" s="20" t="n"/>
      <c r="F33" s="18" t="n"/>
      <c r="G33" s="39" t="n"/>
      <c r="H33" s="20" t="n"/>
      <c r="I33" s="40">
        <f>IF($D33="","",IF(OR($E33="",$G33=""),"",IFERROR($E33*$G33,"")))</f>
        <v/>
      </c>
      <c r="J33" s="23">
        <f>IF($D33="","",IF(OR($E33="",$H33=""),"",IFERROR($E33*$H33,"")))</f>
        <v/>
      </c>
      <c r="K33" s="40">
        <f>IF(OR($J33="",Assumptions!$B$3=""),"",IFERROR($J33*Assumptions!$B$3,""))</f>
        <v/>
      </c>
      <c r="L33" s="40">
        <f>IF($D33="","",IF($N33="Excluded","",IF(OR($I33="",$K33="",Assumptions!$B$4=""),"",IFERROR($I33*(1+Assumptions!$B$4)+$K33,""))))</f>
        <v/>
      </c>
      <c r="M33" s="18" t="n"/>
      <c r="N33" s="18" t="n"/>
      <c r="O33" s="24">
        <f>IF($D33="","",IF($N33="","Choose status",IF($N33="Excluded","",IF($N33="Needs Review","Review status",IF(OR($B33="",$C33="",$E33="",$F33="",$G33="",$H33="",$M33=""),"Complete inputs",IF(OR(Assumptions!$B$3="",Assumptions!$B$4="",Assumptions!$B$6="",Assumptions!$B$7=""),"Check pricing assumptions",IF(AND($B33="Line Set",$F33="ft",$E33&gt;Assumptions!$B$7),"Check line length",IF($J33&gt;Assumptions!$B$6,"Check labor hours",""))))))))</f>
        <v/>
      </c>
    </row>
    <row r="34" ht="24" customHeight="1">
      <c r="A34" s="25">
        <f>IF($D34="","",ROW()-8)</f>
        <v/>
      </c>
      <c r="B34" s="18" t="n"/>
      <c r="C34" s="19" t="n"/>
      <c r="D34" s="19" t="n"/>
      <c r="E34" s="20" t="n"/>
      <c r="F34" s="18" t="n"/>
      <c r="G34" s="39" t="n"/>
      <c r="H34" s="20" t="n"/>
      <c r="I34" s="41">
        <f>IF($D34="","",IF(OR($E34="",$G34=""),"",IFERROR($E34*$G34,"")))</f>
        <v/>
      </c>
      <c r="J34" s="27">
        <f>IF($D34="","",IF(OR($E34="",$H34=""),"",IFERROR($E34*$H34,"")))</f>
        <v/>
      </c>
      <c r="K34" s="41">
        <f>IF(OR($J34="",Assumptions!$B$3=""),"",IFERROR($J34*Assumptions!$B$3,""))</f>
        <v/>
      </c>
      <c r="L34" s="41">
        <f>IF($D34="","",IF($N34="Excluded","",IF(OR($I34="",$K34="",Assumptions!$B$4=""),"",IFERROR($I34*(1+Assumptions!$B$4)+$K34,""))))</f>
        <v/>
      </c>
      <c r="M34" s="18" t="n"/>
      <c r="N34" s="18" t="n"/>
      <c r="O34" s="28">
        <f>IF($D34="","",IF($N34="","Choose status",IF($N34="Excluded","",IF($N34="Needs Review","Review status",IF(OR($B34="",$C34="",$E34="",$F34="",$G34="",$H34="",$M34=""),"Complete inputs",IF(OR(Assumptions!$B$3="",Assumptions!$B$4="",Assumptions!$B$6="",Assumptions!$B$7=""),"Check pricing assumptions",IF(AND($B34="Line Set",$F34="ft",$E34&gt;Assumptions!$B$7),"Check line length",IF($J34&gt;Assumptions!$B$6,"Check labor hours",""))))))))</f>
        <v/>
      </c>
    </row>
    <row r="35" ht="24" customHeight="1">
      <c r="A35" s="13">
        <f>IF($D35="","",ROW()-8)</f>
        <v/>
      </c>
      <c r="B35" s="18" t="n"/>
      <c r="C35" s="19" t="n"/>
      <c r="D35" s="19" t="n"/>
      <c r="E35" s="20" t="n"/>
      <c r="F35" s="18" t="n"/>
      <c r="G35" s="39" t="n"/>
      <c r="H35" s="20" t="n"/>
      <c r="I35" s="40">
        <f>IF($D35="","",IF(OR($E35="",$G35=""),"",IFERROR($E35*$G35,"")))</f>
        <v/>
      </c>
      <c r="J35" s="23">
        <f>IF($D35="","",IF(OR($E35="",$H35=""),"",IFERROR($E35*$H35,"")))</f>
        <v/>
      </c>
      <c r="K35" s="40">
        <f>IF(OR($J35="",Assumptions!$B$3=""),"",IFERROR($J35*Assumptions!$B$3,""))</f>
        <v/>
      </c>
      <c r="L35" s="40">
        <f>IF($D35="","",IF($N35="Excluded","",IF(OR($I35="",$K35="",Assumptions!$B$4=""),"",IFERROR($I35*(1+Assumptions!$B$4)+$K35,""))))</f>
        <v/>
      </c>
      <c r="M35" s="18" t="n"/>
      <c r="N35" s="18" t="n"/>
      <c r="O35" s="24">
        <f>IF($D35="","",IF($N35="","Choose status",IF($N35="Excluded","",IF($N35="Needs Review","Review status",IF(OR($B35="",$C35="",$E35="",$F35="",$G35="",$H35="",$M35=""),"Complete inputs",IF(OR(Assumptions!$B$3="",Assumptions!$B$4="",Assumptions!$B$6="",Assumptions!$B$7=""),"Check pricing assumptions",IF(AND($B35="Line Set",$F35="ft",$E35&gt;Assumptions!$B$7),"Check line length",IF($J35&gt;Assumptions!$B$6,"Check labor hours",""))))))))</f>
        <v/>
      </c>
    </row>
    <row r="36" ht="24" customHeight="1">
      <c r="A36" s="25">
        <f>IF($D36="","",ROW()-8)</f>
        <v/>
      </c>
      <c r="B36" s="18" t="n"/>
      <c r="C36" s="19" t="n"/>
      <c r="D36" s="19" t="n"/>
      <c r="E36" s="20" t="n"/>
      <c r="F36" s="18" t="n"/>
      <c r="G36" s="39" t="n"/>
      <c r="H36" s="20" t="n"/>
      <c r="I36" s="41">
        <f>IF($D36="","",IF(OR($E36="",$G36=""),"",IFERROR($E36*$G36,"")))</f>
        <v/>
      </c>
      <c r="J36" s="27">
        <f>IF($D36="","",IF(OR($E36="",$H36=""),"",IFERROR($E36*$H36,"")))</f>
        <v/>
      </c>
      <c r="K36" s="41">
        <f>IF(OR($J36="",Assumptions!$B$3=""),"",IFERROR($J36*Assumptions!$B$3,""))</f>
        <v/>
      </c>
      <c r="L36" s="41">
        <f>IF($D36="","",IF($N36="Excluded","",IF(OR($I36="",$K36="",Assumptions!$B$4=""),"",IFERROR($I36*(1+Assumptions!$B$4)+$K36,""))))</f>
        <v/>
      </c>
      <c r="M36" s="18" t="n"/>
      <c r="N36" s="18" t="n"/>
      <c r="O36" s="28">
        <f>IF($D36="","",IF($N36="","Choose status",IF($N36="Excluded","",IF($N36="Needs Review","Review status",IF(OR($B36="",$C36="",$E36="",$F36="",$G36="",$H36="",$M36=""),"Complete inputs",IF(OR(Assumptions!$B$3="",Assumptions!$B$4="",Assumptions!$B$6="",Assumptions!$B$7=""),"Check pricing assumptions",IF(AND($B36="Line Set",$F36="ft",$E36&gt;Assumptions!$B$7),"Check line length",IF($J36&gt;Assumptions!$B$6,"Check labor hours",""))))))))</f>
        <v/>
      </c>
    </row>
    <row r="37" ht="24" customHeight="1">
      <c r="A37" s="13">
        <f>IF($D37="","",ROW()-8)</f>
        <v/>
      </c>
      <c r="B37" s="18" t="n"/>
      <c r="C37" s="19" t="n"/>
      <c r="D37" s="19" t="n"/>
      <c r="E37" s="20" t="n"/>
      <c r="F37" s="18" t="n"/>
      <c r="G37" s="39" t="n"/>
      <c r="H37" s="20" t="n"/>
      <c r="I37" s="40">
        <f>IF($D37="","",IF(OR($E37="",$G37=""),"",IFERROR($E37*$G37,"")))</f>
        <v/>
      </c>
      <c r="J37" s="23">
        <f>IF($D37="","",IF(OR($E37="",$H37=""),"",IFERROR($E37*$H37,"")))</f>
        <v/>
      </c>
      <c r="K37" s="40">
        <f>IF(OR($J37="",Assumptions!$B$3=""),"",IFERROR($J37*Assumptions!$B$3,""))</f>
        <v/>
      </c>
      <c r="L37" s="40">
        <f>IF($D37="","",IF($N37="Excluded","",IF(OR($I37="",$K37="",Assumptions!$B$4=""),"",IFERROR($I37*(1+Assumptions!$B$4)+$K37,""))))</f>
        <v/>
      </c>
      <c r="M37" s="18" t="n"/>
      <c r="N37" s="18" t="n"/>
      <c r="O37" s="24">
        <f>IF($D37="","",IF($N37="","Choose status",IF($N37="Excluded","",IF($N37="Needs Review","Review status",IF(OR($B37="",$C37="",$E37="",$F37="",$G37="",$H37="",$M37=""),"Complete inputs",IF(OR(Assumptions!$B$3="",Assumptions!$B$4="",Assumptions!$B$6="",Assumptions!$B$7=""),"Check pricing assumptions",IF(AND($B37="Line Set",$F37="ft",$E37&gt;Assumptions!$B$7),"Check line length",IF($J37&gt;Assumptions!$B$6,"Check labor hours",""))))))))</f>
        <v/>
      </c>
    </row>
    <row r="38" ht="24" customHeight="1">
      <c r="A38" s="25">
        <f>IF($D38="","",ROW()-8)</f>
        <v/>
      </c>
      <c r="B38" s="18" t="n"/>
      <c r="C38" s="19" t="n"/>
      <c r="D38" s="19" t="n"/>
      <c r="E38" s="20" t="n"/>
      <c r="F38" s="18" t="n"/>
      <c r="G38" s="39" t="n"/>
      <c r="H38" s="20" t="n"/>
      <c r="I38" s="41">
        <f>IF($D38="","",IF(OR($E38="",$G38=""),"",IFERROR($E38*$G38,"")))</f>
        <v/>
      </c>
      <c r="J38" s="27">
        <f>IF($D38="","",IF(OR($E38="",$H38=""),"",IFERROR($E38*$H38,"")))</f>
        <v/>
      </c>
      <c r="K38" s="41">
        <f>IF(OR($J38="",Assumptions!$B$3=""),"",IFERROR($J38*Assumptions!$B$3,""))</f>
        <v/>
      </c>
      <c r="L38" s="41">
        <f>IF($D38="","",IF($N38="Excluded","",IF(OR($I38="",$K38="",Assumptions!$B$4=""),"",IFERROR($I38*(1+Assumptions!$B$4)+$K38,""))))</f>
        <v/>
      </c>
      <c r="M38" s="18" t="n"/>
      <c r="N38" s="18" t="n"/>
      <c r="O38" s="28">
        <f>IF($D38="","",IF($N38="","Choose status",IF($N38="Excluded","",IF($N38="Needs Review","Review status",IF(OR($B38="",$C38="",$E38="",$F38="",$G38="",$H38="",$M38=""),"Complete inputs",IF(OR(Assumptions!$B$3="",Assumptions!$B$4="",Assumptions!$B$6="",Assumptions!$B$7=""),"Check pricing assumptions",IF(AND($B38="Line Set",$F38="ft",$E38&gt;Assumptions!$B$7),"Check line length",IF($J38&gt;Assumptions!$B$6,"Check labor hours",""))))))))</f>
        <v/>
      </c>
    </row>
    <row r="39" ht="24" customHeight="1">
      <c r="A39" s="13">
        <f>IF($D39="","",ROW()-8)</f>
        <v/>
      </c>
      <c r="B39" s="18" t="n"/>
      <c r="C39" s="19" t="n"/>
      <c r="D39" s="19" t="n"/>
      <c r="E39" s="20" t="n"/>
      <c r="F39" s="18" t="n"/>
      <c r="G39" s="39" t="n"/>
      <c r="H39" s="20" t="n"/>
      <c r="I39" s="40">
        <f>IF($D39="","",IF(OR($E39="",$G39=""),"",IFERROR($E39*$G39,"")))</f>
        <v/>
      </c>
      <c r="J39" s="23">
        <f>IF($D39="","",IF(OR($E39="",$H39=""),"",IFERROR($E39*$H39,"")))</f>
        <v/>
      </c>
      <c r="K39" s="40">
        <f>IF(OR($J39="",Assumptions!$B$3=""),"",IFERROR($J39*Assumptions!$B$3,""))</f>
        <v/>
      </c>
      <c r="L39" s="40">
        <f>IF($D39="","",IF($N39="Excluded","",IF(OR($I39="",$K39="",Assumptions!$B$4=""),"",IFERROR($I39*(1+Assumptions!$B$4)+$K39,""))))</f>
        <v/>
      </c>
      <c r="M39" s="18" t="n"/>
      <c r="N39" s="18" t="n"/>
      <c r="O39" s="24">
        <f>IF($D39="","",IF($N39="","Choose status",IF($N39="Excluded","",IF($N39="Needs Review","Review status",IF(OR($B39="",$C39="",$E39="",$F39="",$G39="",$H39="",$M39=""),"Complete inputs",IF(OR(Assumptions!$B$3="",Assumptions!$B$4="",Assumptions!$B$6="",Assumptions!$B$7=""),"Check pricing assumptions",IF(AND($B39="Line Set",$F39="ft",$E39&gt;Assumptions!$B$7),"Check line length",IF($J39&gt;Assumptions!$B$6,"Check labor hours",""))))))))</f>
        <v/>
      </c>
    </row>
    <row r="40" ht="24" customHeight="1">
      <c r="A40" s="25">
        <f>IF($D40="","",ROW()-8)</f>
        <v/>
      </c>
      <c r="B40" s="18" t="n"/>
      <c r="C40" s="19" t="n"/>
      <c r="D40" s="19" t="n"/>
      <c r="E40" s="20" t="n"/>
      <c r="F40" s="18" t="n"/>
      <c r="G40" s="39" t="n"/>
      <c r="H40" s="20" t="n"/>
      <c r="I40" s="41">
        <f>IF($D40="","",IF(OR($E40="",$G40=""),"",IFERROR($E40*$G40,"")))</f>
        <v/>
      </c>
      <c r="J40" s="27">
        <f>IF($D40="","",IF(OR($E40="",$H40=""),"",IFERROR($E40*$H40,"")))</f>
        <v/>
      </c>
      <c r="K40" s="41">
        <f>IF(OR($J40="",Assumptions!$B$3=""),"",IFERROR($J40*Assumptions!$B$3,""))</f>
        <v/>
      </c>
      <c r="L40" s="41">
        <f>IF($D40="","",IF($N40="Excluded","",IF(OR($I40="",$K40="",Assumptions!$B$4=""),"",IFERROR($I40*(1+Assumptions!$B$4)+$K40,""))))</f>
        <v/>
      </c>
      <c r="M40" s="18" t="n"/>
      <c r="N40" s="18" t="n"/>
      <c r="O40" s="28">
        <f>IF($D40="","",IF($N40="","Choose status",IF($N40="Excluded","",IF($N40="Needs Review","Review status",IF(OR($B40="",$C40="",$E40="",$F40="",$G40="",$H40="",$M40=""),"Complete inputs",IF(OR(Assumptions!$B$3="",Assumptions!$B$4="",Assumptions!$B$6="",Assumptions!$B$7=""),"Check pricing assumptions",IF(AND($B40="Line Set",$F40="ft",$E40&gt;Assumptions!$B$7),"Check line length",IF($J40&gt;Assumptions!$B$6,"Check labor hours",""))))))))</f>
        <v/>
      </c>
    </row>
    <row r="41" ht="24" customHeight="1">
      <c r="A41" s="13">
        <f>IF($D41="","",ROW()-8)</f>
        <v/>
      </c>
      <c r="B41" s="18" t="n"/>
      <c r="C41" s="19" t="n"/>
      <c r="D41" s="19" t="n"/>
      <c r="E41" s="20" t="n"/>
      <c r="F41" s="18" t="n"/>
      <c r="G41" s="39" t="n"/>
      <c r="H41" s="20" t="n"/>
      <c r="I41" s="40">
        <f>IF($D41="","",IF(OR($E41="",$G41=""),"",IFERROR($E41*$G41,"")))</f>
        <v/>
      </c>
      <c r="J41" s="23">
        <f>IF($D41="","",IF(OR($E41="",$H41=""),"",IFERROR($E41*$H41,"")))</f>
        <v/>
      </c>
      <c r="K41" s="40">
        <f>IF(OR($J41="",Assumptions!$B$3=""),"",IFERROR($J41*Assumptions!$B$3,""))</f>
        <v/>
      </c>
      <c r="L41" s="40">
        <f>IF($D41="","",IF($N41="Excluded","",IF(OR($I41="",$K41="",Assumptions!$B$4=""),"",IFERROR($I41*(1+Assumptions!$B$4)+$K41,""))))</f>
        <v/>
      </c>
      <c r="M41" s="18" t="n"/>
      <c r="N41" s="18" t="n"/>
      <c r="O41" s="24">
        <f>IF($D41="","",IF($N41="","Choose status",IF($N41="Excluded","",IF($N41="Needs Review","Review status",IF(OR($B41="",$C41="",$E41="",$F41="",$G41="",$H41="",$M41=""),"Complete inputs",IF(OR(Assumptions!$B$3="",Assumptions!$B$4="",Assumptions!$B$6="",Assumptions!$B$7=""),"Check pricing assumptions",IF(AND($B41="Line Set",$F41="ft",$E41&gt;Assumptions!$B$7),"Check line length",IF($J41&gt;Assumptions!$B$6,"Check labor hours",""))))))))</f>
        <v/>
      </c>
    </row>
    <row r="42" ht="24" customHeight="1">
      <c r="A42" s="25">
        <f>IF($D42="","",ROW()-8)</f>
        <v/>
      </c>
      <c r="B42" s="18" t="n"/>
      <c r="C42" s="19" t="n"/>
      <c r="D42" s="19" t="n"/>
      <c r="E42" s="20" t="n"/>
      <c r="F42" s="18" t="n"/>
      <c r="G42" s="39" t="n"/>
      <c r="H42" s="20" t="n"/>
      <c r="I42" s="41">
        <f>IF($D42="","",IF(OR($E42="",$G42=""),"",IFERROR($E42*$G42,"")))</f>
        <v/>
      </c>
      <c r="J42" s="27">
        <f>IF($D42="","",IF(OR($E42="",$H42=""),"",IFERROR($E42*$H42,"")))</f>
        <v/>
      </c>
      <c r="K42" s="41">
        <f>IF(OR($J42="",Assumptions!$B$3=""),"",IFERROR($J42*Assumptions!$B$3,""))</f>
        <v/>
      </c>
      <c r="L42" s="41">
        <f>IF($D42="","",IF($N42="Excluded","",IF(OR($I42="",$K42="",Assumptions!$B$4=""),"",IFERROR($I42*(1+Assumptions!$B$4)+$K42,""))))</f>
        <v/>
      </c>
      <c r="M42" s="18" t="n"/>
      <c r="N42" s="18" t="n"/>
      <c r="O42" s="28">
        <f>IF($D42="","",IF($N42="","Choose status",IF($N42="Excluded","",IF($N42="Needs Review","Review status",IF(OR($B42="",$C42="",$E42="",$F42="",$G42="",$H42="",$M42=""),"Complete inputs",IF(OR(Assumptions!$B$3="",Assumptions!$B$4="",Assumptions!$B$6="",Assumptions!$B$7=""),"Check pricing assumptions",IF(AND($B42="Line Set",$F42="ft",$E42&gt;Assumptions!$B$7),"Check line length",IF($J42&gt;Assumptions!$B$6,"Check labor hours",""))))))))</f>
        <v/>
      </c>
    </row>
    <row r="43" ht="24" customHeight="1">
      <c r="A43" s="13">
        <f>IF($D43="","",ROW()-8)</f>
        <v/>
      </c>
      <c r="B43" s="18" t="n"/>
      <c r="C43" s="19" t="n"/>
      <c r="D43" s="19" t="n"/>
      <c r="E43" s="20" t="n"/>
      <c r="F43" s="18" t="n"/>
      <c r="G43" s="39" t="n"/>
      <c r="H43" s="20" t="n"/>
      <c r="I43" s="40">
        <f>IF($D43="","",IF(OR($E43="",$G43=""),"",IFERROR($E43*$G43,"")))</f>
        <v/>
      </c>
      <c r="J43" s="23">
        <f>IF($D43="","",IF(OR($E43="",$H43=""),"",IFERROR($E43*$H43,"")))</f>
        <v/>
      </c>
      <c r="K43" s="40">
        <f>IF(OR($J43="",Assumptions!$B$3=""),"",IFERROR($J43*Assumptions!$B$3,""))</f>
        <v/>
      </c>
      <c r="L43" s="40">
        <f>IF($D43="","",IF($N43="Excluded","",IF(OR($I43="",$K43="",Assumptions!$B$4=""),"",IFERROR($I43*(1+Assumptions!$B$4)+$K43,""))))</f>
        <v/>
      </c>
      <c r="M43" s="18" t="n"/>
      <c r="N43" s="18" t="n"/>
      <c r="O43" s="24">
        <f>IF($D43="","",IF($N43="","Choose status",IF($N43="Excluded","",IF($N43="Needs Review","Review status",IF(OR($B43="",$C43="",$E43="",$F43="",$G43="",$H43="",$M43=""),"Complete inputs",IF(OR(Assumptions!$B$3="",Assumptions!$B$4="",Assumptions!$B$6="",Assumptions!$B$7=""),"Check pricing assumptions",IF(AND($B43="Line Set",$F43="ft",$E43&gt;Assumptions!$B$7),"Check line length",IF($J43&gt;Assumptions!$B$6,"Check labor hours",""))))))))</f>
        <v/>
      </c>
    </row>
    <row r="44" ht="24" customHeight="1">
      <c r="A44" s="25">
        <f>IF($D44="","",ROW()-8)</f>
        <v/>
      </c>
      <c r="B44" s="18" t="n"/>
      <c r="C44" s="19" t="n"/>
      <c r="D44" s="19" t="n"/>
      <c r="E44" s="20" t="n"/>
      <c r="F44" s="18" t="n"/>
      <c r="G44" s="39" t="n"/>
      <c r="H44" s="20" t="n"/>
      <c r="I44" s="41">
        <f>IF($D44="","",IF(OR($E44="",$G44=""),"",IFERROR($E44*$G44,"")))</f>
        <v/>
      </c>
      <c r="J44" s="27">
        <f>IF($D44="","",IF(OR($E44="",$H44=""),"",IFERROR($E44*$H44,"")))</f>
        <v/>
      </c>
      <c r="K44" s="41">
        <f>IF(OR($J44="",Assumptions!$B$3=""),"",IFERROR($J44*Assumptions!$B$3,""))</f>
        <v/>
      </c>
      <c r="L44" s="41">
        <f>IF($D44="","",IF($N44="Excluded","",IF(OR($I44="",$K44="",Assumptions!$B$4=""),"",IFERROR($I44*(1+Assumptions!$B$4)+$K44,""))))</f>
        <v/>
      </c>
      <c r="M44" s="18" t="n"/>
      <c r="N44" s="18" t="n"/>
      <c r="O44" s="28">
        <f>IF($D44="","",IF($N44="","Choose status",IF($N44="Excluded","",IF($N44="Needs Review","Review status",IF(OR($B44="",$C44="",$E44="",$F44="",$G44="",$H44="",$M44=""),"Complete inputs",IF(OR(Assumptions!$B$3="",Assumptions!$B$4="",Assumptions!$B$6="",Assumptions!$B$7=""),"Check pricing assumptions",IF(AND($B44="Line Set",$F44="ft",$E44&gt;Assumptions!$B$7),"Check line length",IF($J44&gt;Assumptions!$B$6,"Check labor hours",""))))))))</f>
        <v/>
      </c>
    </row>
    <row r="45" ht="24" customHeight="1">
      <c r="A45" s="13">
        <f>IF($D45="","",ROW()-8)</f>
        <v/>
      </c>
      <c r="B45" s="18" t="n"/>
      <c r="C45" s="19" t="n"/>
      <c r="D45" s="19" t="n"/>
      <c r="E45" s="20" t="n"/>
      <c r="F45" s="18" t="n"/>
      <c r="G45" s="39" t="n"/>
      <c r="H45" s="20" t="n"/>
      <c r="I45" s="40">
        <f>IF($D45="","",IF(OR($E45="",$G45=""),"",IFERROR($E45*$G45,"")))</f>
        <v/>
      </c>
      <c r="J45" s="23">
        <f>IF($D45="","",IF(OR($E45="",$H45=""),"",IFERROR($E45*$H45,"")))</f>
        <v/>
      </c>
      <c r="K45" s="40">
        <f>IF(OR($J45="",Assumptions!$B$3=""),"",IFERROR($J45*Assumptions!$B$3,""))</f>
        <v/>
      </c>
      <c r="L45" s="40">
        <f>IF($D45="","",IF($N45="Excluded","",IF(OR($I45="",$K45="",Assumptions!$B$4=""),"",IFERROR($I45*(1+Assumptions!$B$4)+$K45,""))))</f>
        <v/>
      </c>
      <c r="M45" s="18" t="n"/>
      <c r="N45" s="18" t="n"/>
      <c r="O45" s="24">
        <f>IF($D45="","",IF($N45="","Choose status",IF($N45="Excluded","",IF($N45="Needs Review","Review status",IF(OR($B45="",$C45="",$E45="",$F45="",$G45="",$H45="",$M45=""),"Complete inputs",IF(OR(Assumptions!$B$3="",Assumptions!$B$4="",Assumptions!$B$6="",Assumptions!$B$7=""),"Check pricing assumptions",IF(AND($B45="Line Set",$F45="ft",$E45&gt;Assumptions!$B$7),"Check line length",IF($J45&gt;Assumptions!$B$6,"Check labor hours",""))))))))</f>
        <v/>
      </c>
    </row>
    <row r="46" ht="24" customHeight="1">
      <c r="A46" s="25">
        <f>IF($D46="","",ROW()-8)</f>
        <v/>
      </c>
      <c r="B46" s="18" t="n"/>
      <c r="C46" s="19" t="n"/>
      <c r="D46" s="19" t="n"/>
      <c r="E46" s="20" t="n"/>
      <c r="F46" s="18" t="n"/>
      <c r="G46" s="39" t="n"/>
      <c r="H46" s="20" t="n"/>
      <c r="I46" s="41">
        <f>IF($D46="","",IF(OR($E46="",$G46=""),"",IFERROR($E46*$G46,"")))</f>
        <v/>
      </c>
      <c r="J46" s="27">
        <f>IF($D46="","",IF(OR($E46="",$H46=""),"",IFERROR($E46*$H46,"")))</f>
        <v/>
      </c>
      <c r="K46" s="41">
        <f>IF(OR($J46="",Assumptions!$B$3=""),"",IFERROR($J46*Assumptions!$B$3,""))</f>
        <v/>
      </c>
      <c r="L46" s="41">
        <f>IF($D46="","",IF($N46="Excluded","",IF(OR($I46="",$K46="",Assumptions!$B$4=""),"",IFERROR($I46*(1+Assumptions!$B$4)+$K46,""))))</f>
        <v/>
      </c>
      <c r="M46" s="18" t="n"/>
      <c r="N46" s="18" t="n"/>
      <c r="O46" s="28">
        <f>IF($D46="","",IF($N46="","Choose status",IF($N46="Excluded","",IF($N46="Needs Review","Review status",IF(OR($B46="",$C46="",$E46="",$F46="",$G46="",$H46="",$M46=""),"Complete inputs",IF(OR(Assumptions!$B$3="",Assumptions!$B$4="",Assumptions!$B$6="",Assumptions!$B$7=""),"Check pricing assumptions",IF(AND($B46="Line Set",$F46="ft",$E46&gt;Assumptions!$B$7),"Check line length",IF($J46&gt;Assumptions!$B$6,"Check labor hours",""))))))))</f>
        <v/>
      </c>
    </row>
    <row r="47" ht="24" customHeight="1">
      <c r="A47" s="13">
        <f>IF($D47="","",ROW()-8)</f>
        <v/>
      </c>
      <c r="B47" s="18" t="n"/>
      <c r="C47" s="19" t="n"/>
      <c r="D47" s="19" t="n"/>
      <c r="E47" s="20" t="n"/>
      <c r="F47" s="18" t="n"/>
      <c r="G47" s="39" t="n"/>
      <c r="H47" s="20" t="n"/>
      <c r="I47" s="40">
        <f>IF($D47="","",IF(OR($E47="",$G47=""),"",IFERROR($E47*$G47,"")))</f>
        <v/>
      </c>
      <c r="J47" s="23">
        <f>IF($D47="","",IF(OR($E47="",$H47=""),"",IFERROR($E47*$H47,"")))</f>
        <v/>
      </c>
      <c r="K47" s="40">
        <f>IF(OR($J47="",Assumptions!$B$3=""),"",IFERROR($J47*Assumptions!$B$3,""))</f>
        <v/>
      </c>
      <c r="L47" s="40">
        <f>IF($D47="","",IF($N47="Excluded","",IF(OR($I47="",$K47="",Assumptions!$B$4=""),"",IFERROR($I47*(1+Assumptions!$B$4)+$K47,""))))</f>
        <v/>
      </c>
      <c r="M47" s="18" t="n"/>
      <c r="N47" s="18" t="n"/>
      <c r="O47" s="24">
        <f>IF($D47="","",IF($N47="","Choose status",IF($N47="Excluded","",IF($N47="Needs Review","Review status",IF(OR($B47="",$C47="",$E47="",$F47="",$G47="",$H47="",$M47=""),"Complete inputs",IF(OR(Assumptions!$B$3="",Assumptions!$B$4="",Assumptions!$B$6="",Assumptions!$B$7=""),"Check pricing assumptions",IF(AND($B47="Line Set",$F47="ft",$E47&gt;Assumptions!$B$7),"Check line length",IF($J47&gt;Assumptions!$B$6,"Check labor hours",""))))))))</f>
        <v/>
      </c>
    </row>
    <row r="48" ht="24" customHeight="1">
      <c r="A48" s="25">
        <f>IF($D48="","",ROW()-8)</f>
        <v/>
      </c>
      <c r="B48" s="18" t="n"/>
      <c r="C48" s="19" t="n"/>
      <c r="D48" s="19" t="n"/>
      <c r="E48" s="20" t="n"/>
      <c r="F48" s="18" t="n"/>
      <c r="G48" s="39" t="n"/>
      <c r="H48" s="20" t="n"/>
      <c r="I48" s="41">
        <f>IF($D48="","",IF(OR($E48="",$G48=""),"",IFERROR($E48*$G48,"")))</f>
        <v/>
      </c>
      <c r="J48" s="27">
        <f>IF($D48="","",IF(OR($E48="",$H48=""),"",IFERROR($E48*$H48,"")))</f>
        <v/>
      </c>
      <c r="K48" s="41">
        <f>IF(OR($J48="",Assumptions!$B$3=""),"",IFERROR($J48*Assumptions!$B$3,""))</f>
        <v/>
      </c>
      <c r="L48" s="41">
        <f>IF($D48="","",IF($N48="Excluded","",IF(OR($I48="",$K48="",Assumptions!$B$4=""),"",IFERROR($I48*(1+Assumptions!$B$4)+$K48,""))))</f>
        <v/>
      </c>
      <c r="M48" s="18" t="n"/>
      <c r="N48" s="18" t="n"/>
      <c r="O48" s="28">
        <f>IF($D48="","",IF($N48="","Choose status",IF($N48="Excluded","",IF($N48="Needs Review","Review status",IF(OR($B48="",$C48="",$E48="",$F48="",$G48="",$H48="",$M48=""),"Complete inputs",IF(OR(Assumptions!$B$3="",Assumptions!$B$4="",Assumptions!$B$6="",Assumptions!$B$7=""),"Check pricing assumptions",IF(AND($B48="Line Set",$F48="ft",$E48&gt;Assumptions!$B$7),"Check line length",IF($J48&gt;Assumptions!$B$6,"Check labor hours",""))))))))</f>
        <v/>
      </c>
    </row>
    <row r="49" ht="24" customHeight="1">
      <c r="A49" s="13">
        <f>IF($D49="","",ROW()-8)</f>
        <v/>
      </c>
      <c r="B49" s="18" t="n"/>
      <c r="C49" s="19" t="n"/>
      <c r="D49" s="19" t="n"/>
      <c r="E49" s="20" t="n"/>
      <c r="F49" s="18" t="n"/>
      <c r="G49" s="39" t="n"/>
      <c r="H49" s="20" t="n"/>
      <c r="I49" s="40">
        <f>IF($D49="","",IF(OR($E49="",$G49=""),"",IFERROR($E49*$G49,"")))</f>
        <v/>
      </c>
      <c r="J49" s="23">
        <f>IF($D49="","",IF(OR($E49="",$H49=""),"",IFERROR($E49*$H49,"")))</f>
        <v/>
      </c>
      <c r="K49" s="40">
        <f>IF(OR($J49="",Assumptions!$B$3=""),"",IFERROR($J49*Assumptions!$B$3,""))</f>
        <v/>
      </c>
      <c r="L49" s="40">
        <f>IF($D49="","",IF($N49="Excluded","",IF(OR($I49="",$K49="",Assumptions!$B$4=""),"",IFERROR($I49*(1+Assumptions!$B$4)+$K49,""))))</f>
        <v/>
      </c>
      <c r="M49" s="18" t="n"/>
      <c r="N49" s="18" t="n"/>
      <c r="O49" s="24">
        <f>IF($D49="","",IF($N49="","Choose status",IF($N49="Excluded","",IF($N49="Needs Review","Review status",IF(OR($B49="",$C49="",$E49="",$F49="",$G49="",$H49="",$M49=""),"Complete inputs",IF(OR(Assumptions!$B$3="",Assumptions!$B$4="",Assumptions!$B$6="",Assumptions!$B$7=""),"Check pricing assumptions",IF(AND($B49="Line Set",$F49="ft",$E49&gt;Assumptions!$B$7),"Check line length",IF($J49&gt;Assumptions!$B$6,"Check labor hours",""))))))))</f>
        <v/>
      </c>
    </row>
    <row r="50" ht="24" customHeight="1">
      <c r="A50" s="25">
        <f>IF($D50="","",ROW()-8)</f>
        <v/>
      </c>
      <c r="B50" s="18" t="n"/>
      <c r="C50" s="19" t="n"/>
      <c r="D50" s="19" t="n"/>
      <c r="E50" s="20" t="n"/>
      <c r="F50" s="18" t="n"/>
      <c r="G50" s="39" t="n"/>
      <c r="H50" s="20" t="n"/>
      <c r="I50" s="41">
        <f>IF($D50="","",IF(OR($E50="",$G50=""),"",IFERROR($E50*$G50,"")))</f>
        <v/>
      </c>
      <c r="J50" s="27">
        <f>IF($D50="","",IF(OR($E50="",$H50=""),"",IFERROR($E50*$H50,"")))</f>
        <v/>
      </c>
      <c r="K50" s="41">
        <f>IF(OR($J50="",Assumptions!$B$3=""),"",IFERROR($J50*Assumptions!$B$3,""))</f>
        <v/>
      </c>
      <c r="L50" s="41">
        <f>IF($D50="","",IF($N50="Excluded","",IF(OR($I50="",$K50="",Assumptions!$B$4=""),"",IFERROR($I50*(1+Assumptions!$B$4)+$K50,""))))</f>
        <v/>
      </c>
      <c r="M50" s="18" t="n"/>
      <c r="N50" s="18" t="n"/>
      <c r="O50" s="28">
        <f>IF($D50="","",IF($N50="","Choose status",IF($N50="Excluded","",IF($N50="Needs Review","Review status",IF(OR($B50="",$C50="",$E50="",$F50="",$G50="",$H50="",$M50=""),"Complete inputs",IF(OR(Assumptions!$B$3="",Assumptions!$B$4="",Assumptions!$B$6="",Assumptions!$B$7=""),"Check pricing assumptions",IF(AND($B50="Line Set",$F50="ft",$E50&gt;Assumptions!$B$7),"Check line length",IF($J50&gt;Assumptions!$B$6,"Check labor hours",""))))))))</f>
        <v/>
      </c>
    </row>
    <row r="51" ht="24" customHeight="1">
      <c r="A51" s="13">
        <f>IF($D51="","",ROW()-8)</f>
        <v/>
      </c>
      <c r="B51" s="18" t="n"/>
      <c r="C51" s="19" t="n"/>
      <c r="D51" s="19" t="n"/>
      <c r="E51" s="20" t="n"/>
      <c r="F51" s="18" t="n"/>
      <c r="G51" s="39" t="n"/>
      <c r="H51" s="20" t="n"/>
      <c r="I51" s="40">
        <f>IF($D51="","",IF(OR($E51="",$G51=""),"",IFERROR($E51*$G51,"")))</f>
        <v/>
      </c>
      <c r="J51" s="23">
        <f>IF($D51="","",IF(OR($E51="",$H51=""),"",IFERROR($E51*$H51,"")))</f>
        <v/>
      </c>
      <c r="K51" s="40">
        <f>IF(OR($J51="",Assumptions!$B$3=""),"",IFERROR($J51*Assumptions!$B$3,""))</f>
        <v/>
      </c>
      <c r="L51" s="40">
        <f>IF($D51="","",IF($N51="Excluded","",IF(OR($I51="",$K51="",Assumptions!$B$4=""),"",IFERROR($I51*(1+Assumptions!$B$4)+$K51,""))))</f>
        <v/>
      </c>
      <c r="M51" s="18" t="n"/>
      <c r="N51" s="18" t="n"/>
      <c r="O51" s="24">
        <f>IF($D51="","",IF($N51="","Choose status",IF($N51="Excluded","",IF($N51="Needs Review","Review status",IF(OR($B51="",$C51="",$E51="",$F51="",$G51="",$H51="",$M51=""),"Complete inputs",IF(OR(Assumptions!$B$3="",Assumptions!$B$4="",Assumptions!$B$6="",Assumptions!$B$7=""),"Check pricing assumptions",IF(AND($B51="Line Set",$F51="ft",$E51&gt;Assumptions!$B$7),"Check line length",IF($J51&gt;Assumptions!$B$6,"Check labor hours",""))))))))</f>
        <v/>
      </c>
    </row>
    <row r="52" ht="24" customHeight="1">
      <c r="A52" s="25">
        <f>IF($D52="","",ROW()-8)</f>
        <v/>
      </c>
      <c r="B52" s="18" t="n"/>
      <c r="C52" s="19" t="n"/>
      <c r="D52" s="19" t="n"/>
      <c r="E52" s="20" t="n"/>
      <c r="F52" s="18" t="n"/>
      <c r="G52" s="39" t="n"/>
      <c r="H52" s="20" t="n"/>
      <c r="I52" s="41">
        <f>IF($D52="","",IF(OR($E52="",$G52=""),"",IFERROR($E52*$G52,"")))</f>
        <v/>
      </c>
      <c r="J52" s="27">
        <f>IF($D52="","",IF(OR($E52="",$H52=""),"",IFERROR($E52*$H52,"")))</f>
        <v/>
      </c>
      <c r="K52" s="41">
        <f>IF(OR($J52="",Assumptions!$B$3=""),"",IFERROR($J52*Assumptions!$B$3,""))</f>
        <v/>
      </c>
      <c r="L52" s="41">
        <f>IF($D52="","",IF($N52="Excluded","",IF(OR($I52="",$K52="",Assumptions!$B$4=""),"",IFERROR($I52*(1+Assumptions!$B$4)+$K52,""))))</f>
        <v/>
      </c>
      <c r="M52" s="18" t="n"/>
      <c r="N52" s="18" t="n"/>
      <c r="O52" s="28">
        <f>IF($D52="","",IF($N52="","Choose status",IF($N52="Excluded","",IF($N52="Needs Review","Review status",IF(OR($B52="",$C52="",$E52="",$F52="",$G52="",$H52="",$M52=""),"Complete inputs",IF(OR(Assumptions!$B$3="",Assumptions!$B$4="",Assumptions!$B$6="",Assumptions!$B$7=""),"Check pricing assumptions",IF(AND($B52="Line Set",$F52="ft",$E52&gt;Assumptions!$B$7),"Check line length",IF($J52&gt;Assumptions!$B$6,"Check labor hours",""))))))))</f>
        <v/>
      </c>
    </row>
    <row r="53" ht="24" customHeight="1">
      <c r="A53" s="13">
        <f>IF($D53="","",ROW()-8)</f>
        <v/>
      </c>
      <c r="B53" s="18" t="n"/>
      <c r="C53" s="19" t="n"/>
      <c r="D53" s="19" t="n"/>
      <c r="E53" s="20" t="n"/>
      <c r="F53" s="18" t="n"/>
      <c r="G53" s="39" t="n"/>
      <c r="H53" s="20" t="n"/>
      <c r="I53" s="40">
        <f>IF($D53="","",IF(OR($E53="",$G53=""),"",IFERROR($E53*$G53,"")))</f>
        <v/>
      </c>
      <c r="J53" s="23">
        <f>IF($D53="","",IF(OR($E53="",$H53=""),"",IFERROR($E53*$H53,"")))</f>
        <v/>
      </c>
      <c r="K53" s="40">
        <f>IF(OR($J53="",Assumptions!$B$3=""),"",IFERROR($J53*Assumptions!$B$3,""))</f>
        <v/>
      </c>
      <c r="L53" s="40">
        <f>IF($D53="","",IF($N53="Excluded","",IF(OR($I53="",$K53="",Assumptions!$B$4=""),"",IFERROR($I53*(1+Assumptions!$B$4)+$K53,""))))</f>
        <v/>
      </c>
      <c r="M53" s="18" t="n"/>
      <c r="N53" s="18" t="n"/>
      <c r="O53" s="24">
        <f>IF($D53="","",IF($N53="","Choose status",IF($N53="Excluded","",IF($N53="Needs Review","Review status",IF(OR($B53="",$C53="",$E53="",$F53="",$G53="",$H53="",$M53=""),"Complete inputs",IF(OR(Assumptions!$B$3="",Assumptions!$B$4="",Assumptions!$B$6="",Assumptions!$B$7=""),"Check pricing assumptions",IF(AND($B53="Line Set",$F53="ft",$E53&gt;Assumptions!$B$7),"Check line length",IF($J53&gt;Assumptions!$B$6,"Check labor hours",""))))))))</f>
        <v/>
      </c>
    </row>
    <row r="54" ht="24" customHeight="1">
      <c r="A54" s="25">
        <f>IF($D54="","",ROW()-8)</f>
        <v/>
      </c>
      <c r="B54" s="18" t="n"/>
      <c r="C54" s="19" t="n"/>
      <c r="D54" s="19" t="n"/>
      <c r="E54" s="20" t="n"/>
      <c r="F54" s="18" t="n"/>
      <c r="G54" s="39" t="n"/>
      <c r="H54" s="20" t="n"/>
      <c r="I54" s="41">
        <f>IF($D54="","",IF(OR($E54="",$G54=""),"",IFERROR($E54*$G54,"")))</f>
        <v/>
      </c>
      <c r="J54" s="27">
        <f>IF($D54="","",IF(OR($E54="",$H54=""),"",IFERROR($E54*$H54,"")))</f>
        <v/>
      </c>
      <c r="K54" s="41">
        <f>IF(OR($J54="",Assumptions!$B$3=""),"",IFERROR($J54*Assumptions!$B$3,""))</f>
        <v/>
      </c>
      <c r="L54" s="41">
        <f>IF($D54="","",IF($N54="Excluded","",IF(OR($I54="",$K54="",Assumptions!$B$4=""),"",IFERROR($I54*(1+Assumptions!$B$4)+$K54,""))))</f>
        <v/>
      </c>
      <c r="M54" s="18" t="n"/>
      <c r="N54" s="18" t="n"/>
      <c r="O54" s="28">
        <f>IF($D54="","",IF($N54="","Choose status",IF($N54="Excluded","",IF($N54="Needs Review","Review status",IF(OR($B54="",$C54="",$E54="",$F54="",$G54="",$H54="",$M54=""),"Complete inputs",IF(OR(Assumptions!$B$3="",Assumptions!$B$4="",Assumptions!$B$6="",Assumptions!$B$7=""),"Check pricing assumptions",IF(AND($B54="Line Set",$F54="ft",$E54&gt;Assumptions!$B$7),"Check line length",IF($J54&gt;Assumptions!$B$6,"Check labor hours",""))))))))</f>
        <v/>
      </c>
    </row>
    <row r="55" ht="24" customHeight="1">
      <c r="A55" s="13">
        <f>IF($D55="","",ROW()-8)</f>
        <v/>
      </c>
      <c r="B55" s="18" t="n"/>
      <c r="C55" s="19" t="n"/>
      <c r="D55" s="19" t="n"/>
      <c r="E55" s="20" t="n"/>
      <c r="F55" s="18" t="n"/>
      <c r="G55" s="39" t="n"/>
      <c r="H55" s="20" t="n"/>
      <c r="I55" s="40">
        <f>IF($D55="","",IF(OR($E55="",$G55=""),"",IFERROR($E55*$G55,"")))</f>
        <v/>
      </c>
      <c r="J55" s="23">
        <f>IF($D55="","",IF(OR($E55="",$H55=""),"",IFERROR($E55*$H55,"")))</f>
        <v/>
      </c>
      <c r="K55" s="40">
        <f>IF(OR($J55="",Assumptions!$B$3=""),"",IFERROR($J55*Assumptions!$B$3,""))</f>
        <v/>
      </c>
      <c r="L55" s="40">
        <f>IF($D55="","",IF($N55="Excluded","",IF(OR($I55="",$K55="",Assumptions!$B$4=""),"",IFERROR($I55*(1+Assumptions!$B$4)+$K55,""))))</f>
        <v/>
      </c>
      <c r="M55" s="18" t="n"/>
      <c r="N55" s="18" t="n"/>
      <c r="O55" s="24">
        <f>IF($D55="","",IF($N55="","Choose status",IF($N55="Excluded","",IF($N55="Needs Review","Review status",IF(OR($B55="",$C55="",$E55="",$F55="",$G55="",$H55="",$M55=""),"Complete inputs",IF(OR(Assumptions!$B$3="",Assumptions!$B$4="",Assumptions!$B$6="",Assumptions!$B$7=""),"Check pricing assumptions",IF(AND($B55="Line Set",$F55="ft",$E55&gt;Assumptions!$B$7),"Check line length",IF($J55&gt;Assumptions!$B$6,"Check labor hours",""))))))))</f>
        <v/>
      </c>
    </row>
    <row r="56" ht="24" customHeight="1">
      <c r="A56" s="25">
        <f>IF($D56="","",ROW()-8)</f>
        <v/>
      </c>
      <c r="B56" s="18" t="n"/>
      <c r="C56" s="19" t="n"/>
      <c r="D56" s="19" t="n"/>
      <c r="E56" s="20" t="n"/>
      <c r="F56" s="18" t="n"/>
      <c r="G56" s="39" t="n"/>
      <c r="H56" s="20" t="n"/>
      <c r="I56" s="41">
        <f>IF($D56="","",IF(OR($E56="",$G56=""),"",IFERROR($E56*$G56,"")))</f>
        <v/>
      </c>
      <c r="J56" s="27">
        <f>IF($D56="","",IF(OR($E56="",$H56=""),"",IFERROR($E56*$H56,"")))</f>
        <v/>
      </c>
      <c r="K56" s="41">
        <f>IF(OR($J56="",Assumptions!$B$3=""),"",IFERROR($J56*Assumptions!$B$3,""))</f>
        <v/>
      </c>
      <c r="L56" s="41">
        <f>IF($D56="","",IF($N56="Excluded","",IF(OR($I56="",$K56="",Assumptions!$B$4=""),"",IFERROR($I56*(1+Assumptions!$B$4)+$K56,""))))</f>
        <v/>
      </c>
      <c r="M56" s="18" t="n"/>
      <c r="N56" s="18" t="n"/>
      <c r="O56" s="28">
        <f>IF($D56="","",IF($N56="","Choose status",IF($N56="Excluded","",IF($N56="Needs Review","Review status",IF(OR($B56="",$C56="",$E56="",$F56="",$G56="",$H56="",$M56=""),"Complete inputs",IF(OR(Assumptions!$B$3="",Assumptions!$B$4="",Assumptions!$B$6="",Assumptions!$B$7=""),"Check pricing assumptions",IF(AND($B56="Line Set",$F56="ft",$E56&gt;Assumptions!$B$7),"Check line length",IF($J56&gt;Assumptions!$B$6,"Check labor hours",""))))))))</f>
        <v/>
      </c>
    </row>
    <row r="57" ht="24" customHeight="1">
      <c r="A57" s="13">
        <f>IF($D57="","",ROW()-8)</f>
        <v/>
      </c>
      <c r="B57" s="18" t="n"/>
      <c r="C57" s="19" t="n"/>
      <c r="D57" s="19" t="n"/>
      <c r="E57" s="20" t="n"/>
      <c r="F57" s="18" t="n"/>
      <c r="G57" s="39" t="n"/>
      <c r="H57" s="20" t="n"/>
      <c r="I57" s="40">
        <f>IF($D57="","",IF(OR($E57="",$G57=""),"",IFERROR($E57*$G57,"")))</f>
        <v/>
      </c>
      <c r="J57" s="23">
        <f>IF($D57="","",IF(OR($E57="",$H57=""),"",IFERROR($E57*$H57,"")))</f>
        <v/>
      </c>
      <c r="K57" s="40">
        <f>IF(OR($J57="",Assumptions!$B$3=""),"",IFERROR($J57*Assumptions!$B$3,""))</f>
        <v/>
      </c>
      <c r="L57" s="40">
        <f>IF($D57="","",IF($N57="Excluded","",IF(OR($I57="",$K57="",Assumptions!$B$4=""),"",IFERROR($I57*(1+Assumptions!$B$4)+$K57,""))))</f>
        <v/>
      </c>
      <c r="M57" s="18" t="n"/>
      <c r="N57" s="18" t="n"/>
      <c r="O57" s="24">
        <f>IF($D57="","",IF($N57="","Choose status",IF($N57="Excluded","",IF($N57="Needs Review","Review status",IF(OR($B57="",$C57="",$E57="",$F57="",$G57="",$H57="",$M57=""),"Complete inputs",IF(OR(Assumptions!$B$3="",Assumptions!$B$4="",Assumptions!$B$6="",Assumptions!$B$7=""),"Check pricing assumptions",IF(AND($B57="Line Set",$F57="ft",$E57&gt;Assumptions!$B$7),"Check line length",IF($J57&gt;Assumptions!$B$6,"Check labor hours",""))))))))</f>
        <v/>
      </c>
    </row>
    <row r="58" ht="24" customHeight="1">
      <c r="A58" s="25">
        <f>IF($D58="","",ROW()-8)</f>
        <v/>
      </c>
      <c r="B58" s="18" t="n"/>
      <c r="C58" s="19" t="n"/>
      <c r="D58" s="19" t="n"/>
      <c r="E58" s="20" t="n"/>
      <c r="F58" s="18" t="n"/>
      <c r="G58" s="39" t="n"/>
      <c r="H58" s="20" t="n"/>
      <c r="I58" s="41">
        <f>IF($D58="","",IF(OR($E58="",$G58=""),"",IFERROR($E58*$G58,"")))</f>
        <v/>
      </c>
      <c r="J58" s="27">
        <f>IF($D58="","",IF(OR($E58="",$H58=""),"",IFERROR($E58*$H58,"")))</f>
        <v/>
      </c>
      <c r="K58" s="41">
        <f>IF(OR($J58="",Assumptions!$B$3=""),"",IFERROR($J58*Assumptions!$B$3,""))</f>
        <v/>
      </c>
      <c r="L58" s="41">
        <f>IF($D58="","",IF($N58="Excluded","",IF(OR($I58="",$K58="",Assumptions!$B$4=""),"",IFERROR($I58*(1+Assumptions!$B$4)+$K58,""))))</f>
        <v/>
      </c>
      <c r="M58" s="18" t="n"/>
      <c r="N58" s="18" t="n"/>
      <c r="O58" s="28">
        <f>IF($D58="","",IF($N58="","Choose status",IF($N58="Excluded","",IF($N58="Needs Review","Review status",IF(OR($B58="",$C58="",$E58="",$F58="",$G58="",$H58="",$M58=""),"Complete inputs",IF(OR(Assumptions!$B$3="",Assumptions!$B$4="",Assumptions!$B$6="",Assumptions!$B$7=""),"Check pricing assumptions",IF(AND($B58="Line Set",$F58="ft",$E58&gt;Assumptions!$B$7),"Check line length",IF($J58&gt;Assumptions!$B$6,"Check labor hours",""))))))))</f>
        <v/>
      </c>
    </row>
    <row r="59" ht="24" customHeight="1">
      <c r="A59" s="13">
        <f>IF($D59="","",ROW()-8)</f>
        <v/>
      </c>
      <c r="B59" s="18" t="n"/>
      <c r="C59" s="19" t="n"/>
      <c r="D59" s="19" t="n"/>
      <c r="E59" s="20" t="n"/>
      <c r="F59" s="18" t="n"/>
      <c r="G59" s="39" t="n"/>
      <c r="H59" s="20" t="n"/>
      <c r="I59" s="40">
        <f>IF($D59="","",IF(OR($E59="",$G59=""),"",IFERROR($E59*$G59,"")))</f>
        <v/>
      </c>
      <c r="J59" s="23">
        <f>IF($D59="","",IF(OR($E59="",$H59=""),"",IFERROR($E59*$H59,"")))</f>
        <v/>
      </c>
      <c r="K59" s="40">
        <f>IF(OR($J59="",Assumptions!$B$3=""),"",IFERROR($J59*Assumptions!$B$3,""))</f>
        <v/>
      </c>
      <c r="L59" s="40">
        <f>IF($D59="","",IF($N59="Excluded","",IF(OR($I59="",$K59="",Assumptions!$B$4=""),"",IFERROR($I59*(1+Assumptions!$B$4)+$K59,""))))</f>
        <v/>
      </c>
      <c r="M59" s="18" t="n"/>
      <c r="N59" s="18" t="n"/>
      <c r="O59" s="24">
        <f>IF($D59="","",IF($N59="","Choose status",IF($N59="Excluded","",IF($N59="Needs Review","Review status",IF(OR($B59="",$C59="",$E59="",$F59="",$G59="",$H59="",$M59=""),"Complete inputs",IF(OR(Assumptions!$B$3="",Assumptions!$B$4="",Assumptions!$B$6="",Assumptions!$B$7=""),"Check pricing assumptions",IF(AND($B59="Line Set",$F59="ft",$E59&gt;Assumptions!$B$7),"Check line length",IF($J59&gt;Assumptions!$B$6,"Check labor hours",""))))))))</f>
        <v/>
      </c>
    </row>
    <row r="60" ht="24" customHeight="1">
      <c r="A60" s="25">
        <f>IF($D60="","",ROW()-8)</f>
        <v/>
      </c>
      <c r="B60" s="18" t="n"/>
      <c r="C60" s="19" t="n"/>
      <c r="D60" s="19" t="n"/>
      <c r="E60" s="20" t="n"/>
      <c r="F60" s="18" t="n"/>
      <c r="G60" s="39" t="n"/>
      <c r="H60" s="20" t="n"/>
      <c r="I60" s="41">
        <f>IF($D60="","",IF(OR($E60="",$G60=""),"",IFERROR($E60*$G60,"")))</f>
        <v/>
      </c>
      <c r="J60" s="27">
        <f>IF($D60="","",IF(OR($E60="",$H60=""),"",IFERROR($E60*$H60,"")))</f>
        <v/>
      </c>
      <c r="K60" s="41">
        <f>IF(OR($J60="",Assumptions!$B$3=""),"",IFERROR($J60*Assumptions!$B$3,""))</f>
        <v/>
      </c>
      <c r="L60" s="41">
        <f>IF($D60="","",IF($N60="Excluded","",IF(OR($I60="",$K60="",Assumptions!$B$4=""),"",IFERROR($I60*(1+Assumptions!$B$4)+$K60,""))))</f>
        <v/>
      </c>
      <c r="M60" s="18" t="n"/>
      <c r="N60" s="18" t="n"/>
      <c r="O60" s="28">
        <f>IF($D60="","",IF($N60="","Choose status",IF($N60="Excluded","",IF($N60="Needs Review","Review status",IF(OR($B60="",$C60="",$E60="",$F60="",$G60="",$H60="",$M60=""),"Complete inputs",IF(OR(Assumptions!$B$3="",Assumptions!$B$4="",Assumptions!$B$6="",Assumptions!$B$7=""),"Check pricing assumptions",IF(AND($B60="Line Set",$F60="ft",$E60&gt;Assumptions!$B$7),"Check line length",IF($J60&gt;Assumptions!$B$6,"Check labor hours",""))))))))</f>
        <v/>
      </c>
    </row>
    <row r="61" ht="24" customHeight="1">
      <c r="A61" s="13">
        <f>IF($D61="","",ROW()-8)</f>
        <v/>
      </c>
      <c r="B61" s="18" t="n"/>
      <c r="C61" s="19" t="n"/>
      <c r="D61" s="19" t="n"/>
      <c r="E61" s="20" t="n"/>
      <c r="F61" s="18" t="n"/>
      <c r="G61" s="39" t="n"/>
      <c r="H61" s="20" t="n"/>
      <c r="I61" s="40">
        <f>IF($D61="","",IF(OR($E61="",$G61=""),"",IFERROR($E61*$G61,"")))</f>
        <v/>
      </c>
      <c r="J61" s="23">
        <f>IF($D61="","",IF(OR($E61="",$H61=""),"",IFERROR($E61*$H61,"")))</f>
        <v/>
      </c>
      <c r="K61" s="40">
        <f>IF(OR($J61="",Assumptions!$B$3=""),"",IFERROR($J61*Assumptions!$B$3,""))</f>
        <v/>
      </c>
      <c r="L61" s="40">
        <f>IF($D61="","",IF($N61="Excluded","",IF(OR($I61="",$K61="",Assumptions!$B$4=""),"",IFERROR($I61*(1+Assumptions!$B$4)+$K61,""))))</f>
        <v/>
      </c>
      <c r="M61" s="18" t="n"/>
      <c r="N61" s="18" t="n"/>
      <c r="O61" s="24">
        <f>IF($D61="","",IF($N61="","Choose status",IF($N61="Excluded","",IF($N61="Needs Review","Review status",IF(OR($B61="",$C61="",$E61="",$F61="",$G61="",$H61="",$M61=""),"Complete inputs",IF(OR(Assumptions!$B$3="",Assumptions!$B$4="",Assumptions!$B$6="",Assumptions!$B$7=""),"Check pricing assumptions",IF(AND($B61="Line Set",$F61="ft",$E61&gt;Assumptions!$B$7),"Check line length",IF($J61&gt;Assumptions!$B$6,"Check labor hours",""))))))))</f>
        <v/>
      </c>
    </row>
    <row r="62" ht="24" customHeight="1">
      <c r="A62" s="25">
        <f>IF($D62="","",ROW()-8)</f>
        <v/>
      </c>
      <c r="B62" s="18" t="n"/>
      <c r="C62" s="19" t="n"/>
      <c r="D62" s="19" t="n"/>
      <c r="E62" s="20" t="n"/>
      <c r="F62" s="18" t="n"/>
      <c r="G62" s="39" t="n"/>
      <c r="H62" s="20" t="n"/>
      <c r="I62" s="41">
        <f>IF($D62="","",IF(OR($E62="",$G62=""),"",IFERROR($E62*$G62,"")))</f>
        <v/>
      </c>
      <c r="J62" s="27">
        <f>IF($D62="","",IF(OR($E62="",$H62=""),"",IFERROR($E62*$H62,"")))</f>
        <v/>
      </c>
      <c r="K62" s="41">
        <f>IF(OR($J62="",Assumptions!$B$3=""),"",IFERROR($J62*Assumptions!$B$3,""))</f>
        <v/>
      </c>
      <c r="L62" s="41">
        <f>IF($D62="","",IF($N62="Excluded","",IF(OR($I62="",$K62="",Assumptions!$B$4=""),"",IFERROR($I62*(1+Assumptions!$B$4)+$K62,""))))</f>
        <v/>
      </c>
      <c r="M62" s="18" t="n"/>
      <c r="N62" s="18" t="n"/>
      <c r="O62" s="28">
        <f>IF($D62="","",IF($N62="","Choose status",IF($N62="Excluded","",IF($N62="Needs Review","Review status",IF(OR($B62="",$C62="",$E62="",$F62="",$G62="",$H62="",$M62=""),"Complete inputs",IF(OR(Assumptions!$B$3="",Assumptions!$B$4="",Assumptions!$B$6="",Assumptions!$B$7=""),"Check pricing assumptions",IF(AND($B62="Line Set",$F62="ft",$E62&gt;Assumptions!$B$7),"Check line length",IF($J62&gt;Assumptions!$B$6,"Check labor hours",""))))))))</f>
        <v/>
      </c>
    </row>
    <row r="63" ht="24" customHeight="1">
      <c r="A63" s="13">
        <f>IF($D63="","",ROW()-8)</f>
        <v/>
      </c>
      <c r="B63" s="18" t="n"/>
      <c r="C63" s="19" t="n"/>
      <c r="D63" s="19" t="n"/>
      <c r="E63" s="20" t="n"/>
      <c r="F63" s="18" t="n"/>
      <c r="G63" s="39" t="n"/>
      <c r="H63" s="20" t="n"/>
      <c r="I63" s="40">
        <f>IF($D63="","",IF(OR($E63="",$G63=""),"",IFERROR($E63*$G63,"")))</f>
        <v/>
      </c>
      <c r="J63" s="23">
        <f>IF($D63="","",IF(OR($E63="",$H63=""),"",IFERROR($E63*$H63,"")))</f>
        <v/>
      </c>
      <c r="K63" s="40">
        <f>IF(OR($J63="",Assumptions!$B$3=""),"",IFERROR($J63*Assumptions!$B$3,""))</f>
        <v/>
      </c>
      <c r="L63" s="40">
        <f>IF($D63="","",IF($N63="Excluded","",IF(OR($I63="",$K63="",Assumptions!$B$4=""),"",IFERROR($I63*(1+Assumptions!$B$4)+$K63,""))))</f>
        <v/>
      </c>
      <c r="M63" s="18" t="n"/>
      <c r="N63" s="18" t="n"/>
      <c r="O63" s="24">
        <f>IF($D63="","",IF($N63="","Choose status",IF($N63="Excluded","",IF($N63="Needs Review","Review status",IF(OR($B63="",$C63="",$E63="",$F63="",$G63="",$H63="",$M63=""),"Complete inputs",IF(OR(Assumptions!$B$3="",Assumptions!$B$4="",Assumptions!$B$6="",Assumptions!$B$7=""),"Check pricing assumptions",IF(AND($B63="Line Set",$F63="ft",$E63&gt;Assumptions!$B$7),"Check line length",IF($J63&gt;Assumptions!$B$6,"Check labor hours",""))))))))</f>
        <v/>
      </c>
    </row>
    <row r="64" ht="24" customHeight="1">
      <c r="A64" s="25">
        <f>IF($D64="","",ROW()-8)</f>
        <v/>
      </c>
      <c r="B64" s="18" t="n"/>
      <c r="C64" s="19" t="n"/>
      <c r="D64" s="19" t="n"/>
      <c r="E64" s="20" t="n"/>
      <c r="F64" s="18" t="n"/>
      <c r="G64" s="39" t="n"/>
      <c r="H64" s="20" t="n"/>
      <c r="I64" s="41">
        <f>IF($D64="","",IF(OR($E64="",$G64=""),"",IFERROR($E64*$G64,"")))</f>
        <v/>
      </c>
      <c r="J64" s="27">
        <f>IF($D64="","",IF(OR($E64="",$H64=""),"",IFERROR($E64*$H64,"")))</f>
        <v/>
      </c>
      <c r="K64" s="41">
        <f>IF(OR($J64="",Assumptions!$B$3=""),"",IFERROR($J64*Assumptions!$B$3,""))</f>
        <v/>
      </c>
      <c r="L64" s="41">
        <f>IF($D64="","",IF($N64="Excluded","",IF(OR($I64="",$K64="",Assumptions!$B$4=""),"",IFERROR($I64*(1+Assumptions!$B$4)+$K64,""))))</f>
        <v/>
      </c>
      <c r="M64" s="18" t="n"/>
      <c r="N64" s="18" t="n"/>
      <c r="O64" s="28">
        <f>IF($D64="","",IF($N64="","Choose status",IF($N64="Excluded","",IF($N64="Needs Review","Review status",IF(OR($B64="",$C64="",$E64="",$F64="",$G64="",$H64="",$M64=""),"Complete inputs",IF(OR(Assumptions!$B$3="",Assumptions!$B$4="",Assumptions!$B$6="",Assumptions!$B$7=""),"Check pricing assumptions",IF(AND($B64="Line Set",$F64="ft",$E64&gt;Assumptions!$B$7),"Check line length",IF($J64&gt;Assumptions!$B$6,"Check labor hours",""))))))))</f>
        <v/>
      </c>
    </row>
    <row r="65" ht="24" customHeight="1">
      <c r="A65" s="13">
        <f>IF($D65="","",ROW()-8)</f>
        <v/>
      </c>
      <c r="B65" s="18" t="n"/>
      <c r="C65" s="19" t="n"/>
      <c r="D65" s="19" t="n"/>
      <c r="E65" s="20" t="n"/>
      <c r="F65" s="18" t="n"/>
      <c r="G65" s="39" t="n"/>
      <c r="H65" s="20" t="n"/>
      <c r="I65" s="40">
        <f>IF($D65="","",IF(OR($E65="",$G65=""),"",IFERROR($E65*$G65,"")))</f>
        <v/>
      </c>
      <c r="J65" s="23">
        <f>IF($D65="","",IF(OR($E65="",$H65=""),"",IFERROR($E65*$H65,"")))</f>
        <v/>
      </c>
      <c r="K65" s="40">
        <f>IF(OR($J65="",Assumptions!$B$3=""),"",IFERROR($J65*Assumptions!$B$3,""))</f>
        <v/>
      </c>
      <c r="L65" s="40">
        <f>IF($D65="","",IF($N65="Excluded","",IF(OR($I65="",$K65="",Assumptions!$B$4=""),"",IFERROR($I65*(1+Assumptions!$B$4)+$K65,""))))</f>
        <v/>
      </c>
      <c r="M65" s="18" t="n"/>
      <c r="N65" s="18" t="n"/>
      <c r="O65" s="24">
        <f>IF($D65="","",IF($N65="","Choose status",IF($N65="Excluded","",IF($N65="Needs Review","Review status",IF(OR($B65="",$C65="",$E65="",$F65="",$G65="",$H65="",$M65=""),"Complete inputs",IF(OR(Assumptions!$B$3="",Assumptions!$B$4="",Assumptions!$B$6="",Assumptions!$B$7=""),"Check pricing assumptions",IF(AND($B65="Line Set",$F65="ft",$E65&gt;Assumptions!$B$7),"Check line length",IF($J65&gt;Assumptions!$B$6,"Check labor hours",""))))))))</f>
        <v/>
      </c>
    </row>
    <row r="66" ht="24" customHeight="1">
      <c r="A66" s="25">
        <f>IF($D66="","",ROW()-8)</f>
        <v/>
      </c>
      <c r="B66" s="18" t="n"/>
      <c r="C66" s="19" t="n"/>
      <c r="D66" s="19" t="n"/>
      <c r="E66" s="20" t="n"/>
      <c r="F66" s="18" t="n"/>
      <c r="G66" s="39" t="n"/>
      <c r="H66" s="20" t="n"/>
      <c r="I66" s="41">
        <f>IF($D66="","",IF(OR($E66="",$G66=""),"",IFERROR($E66*$G66,"")))</f>
        <v/>
      </c>
      <c r="J66" s="27">
        <f>IF($D66="","",IF(OR($E66="",$H66=""),"",IFERROR($E66*$H66,"")))</f>
        <v/>
      </c>
      <c r="K66" s="41">
        <f>IF(OR($J66="",Assumptions!$B$3=""),"",IFERROR($J66*Assumptions!$B$3,""))</f>
        <v/>
      </c>
      <c r="L66" s="41">
        <f>IF($D66="","",IF($N66="Excluded","",IF(OR($I66="",$K66="",Assumptions!$B$4=""),"",IFERROR($I66*(1+Assumptions!$B$4)+$K66,""))))</f>
        <v/>
      </c>
      <c r="M66" s="18" t="n"/>
      <c r="N66" s="18" t="n"/>
      <c r="O66" s="28">
        <f>IF($D66="","",IF($N66="","Choose status",IF($N66="Excluded","",IF($N66="Needs Review","Review status",IF(OR($B66="",$C66="",$E66="",$F66="",$G66="",$H66="",$M66=""),"Complete inputs",IF(OR(Assumptions!$B$3="",Assumptions!$B$4="",Assumptions!$B$6="",Assumptions!$B$7=""),"Check pricing assumptions",IF(AND($B66="Line Set",$F66="ft",$E66&gt;Assumptions!$B$7),"Check line length",IF($J66&gt;Assumptions!$B$6,"Check labor hours",""))))))))</f>
        <v/>
      </c>
    </row>
    <row r="67" ht="24" customHeight="1">
      <c r="A67" s="13">
        <f>IF($D67="","",ROW()-8)</f>
        <v/>
      </c>
      <c r="B67" s="18" t="n"/>
      <c r="C67" s="19" t="n"/>
      <c r="D67" s="19" t="n"/>
      <c r="E67" s="20" t="n"/>
      <c r="F67" s="18" t="n"/>
      <c r="G67" s="39" t="n"/>
      <c r="H67" s="20" t="n"/>
      <c r="I67" s="40">
        <f>IF($D67="","",IF(OR($E67="",$G67=""),"",IFERROR($E67*$G67,"")))</f>
        <v/>
      </c>
      <c r="J67" s="23">
        <f>IF($D67="","",IF(OR($E67="",$H67=""),"",IFERROR($E67*$H67,"")))</f>
        <v/>
      </c>
      <c r="K67" s="40">
        <f>IF(OR($J67="",Assumptions!$B$3=""),"",IFERROR($J67*Assumptions!$B$3,""))</f>
        <v/>
      </c>
      <c r="L67" s="40">
        <f>IF($D67="","",IF($N67="Excluded","",IF(OR($I67="",$K67="",Assumptions!$B$4=""),"",IFERROR($I67*(1+Assumptions!$B$4)+$K67,""))))</f>
        <v/>
      </c>
      <c r="M67" s="18" t="n"/>
      <c r="N67" s="18" t="n"/>
      <c r="O67" s="24">
        <f>IF($D67="","",IF($N67="","Choose status",IF($N67="Excluded","",IF($N67="Needs Review","Review status",IF(OR($B67="",$C67="",$E67="",$F67="",$G67="",$H67="",$M67=""),"Complete inputs",IF(OR(Assumptions!$B$3="",Assumptions!$B$4="",Assumptions!$B$6="",Assumptions!$B$7=""),"Check pricing assumptions",IF(AND($B67="Line Set",$F67="ft",$E67&gt;Assumptions!$B$7),"Check line length",IF($J67&gt;Assumptions!$B$6,"Check labor hours",""))))))))</f>
        <v/>
      </c>
    </row>
    <row r="68" ht="24" customHeight="1">
      <c r="A68" s="25">
        <f>IF($D68="","",ROW()-8)</f>
        <v/>
      </c>
      <c r="B68" s="18" t="n"/>
      <c r="C68" s="19" t="n"/>
      <c r="D68" s="19" t="n"/>
      <c r="E68" s="20" t="n"/>
      <c r="F68" s="18" t="n"/>
      <c r="G68" s="39" t="n"/>
      <c r="H68" s="20" t="n"/>
      <c r="I68" s="41">
        <f>IF($D68="","",IF(OR($E68="",$G68=""),"",IFERROR($E68*$G68,"")))</f>
        <v/>
      </c>
      <c r="J68" s="27">
        <f>IF($D68="","",IF(OR($E68="",$H68=""),"",IFERROR($E68*$H68,"")))</f>
        <v/>
      </c>
      <c r="K68" s="41">
        <f>IF(OR($J68="",Assumptions!$B$3=""),"",IFERROR($J68*Assumptions!$B$3,""))</f>
        <v/>
      </c>
      <c r="L68" s="41">
        <f>IF($D68="","",IF($N68="Excluded","",IF(OR($I68="",$K68="",Assumptions!$B$4=""),"",IFERROR($I68*(1+Assumptions!$B$4)+$K68,""))))</f>
        <v/>
      </c>
      <c r="M68" s="18" t="n"/>
      <c r="N68" s="18" t="n"/>
      <c r="O68" s="28">
        <f>IF($D68="","",IF($N68="","Choose status",IF($N68="Excluded","",IF($N68="Needs Review","Review status",IF(OR($B68="",$C68="",$E68="",$F68="",$G68="",$H68="",$M68=""),"Complete inputs",IF(OR(Assumptions!$B$3="",Assumptions!$B$4="",Assumptions!$B$6="",Assumptions!$B$7=""),"Check pricing assumptions",IF(AND($B68="Line Set",$F68="ft",$E68&gt;Assumptions!$B$7),"Check line length",IF($J68&gt;Assumptions!$B$6,"Check labor hours",""))))))))</f>
        <v/>
      </c>
    </row>
    <row r="69" ht="24" customHeight="1">
      <c r="A69" s="13">
        <f>IF($D69="","",ROW()-8)</f>
        <v/>
      </c>
      <c r="B69" s="18" t="n"/>
      <c r="C69" s="19" t="n"/>
      <c r="D69" s="19" t="n"/>
      <c r="E69" s="20" t="n"/>
      <c r="F69" s="18" t="n"/>
      <c r="G69" s="39" t="n"/>
      <c r="H69" s="20" t="n"/>
      <c r="I69" s="40">
        <f>IF($D69="","",IF(OR($E69="",$G69=""),"",IFERROR($E69*$G69,"")))</f>
        <v/>
      </c>
      <c r="J69" s="23">
        <f>IF($D69="","",IF(OR($E69="",$H69=""),"",IFERROR($E69*$H69,"")))</f>
        <v/>
      </c>
      <c r="K69" s="40">
        <f>IF(OR($J69="",Assumptions!$B$3=""),"",IFERROR($J69*Assumptions!$B$3,""))</f>
        <v/>
      </c>
      <c r="L69" s="40">
        <f>IF($D69="","",IF($N69="Excluded","",IF(OR($I69="",$K69="",Assumptions!$B$4=""),"",IFERROR($I69*(1+Assumptions!$B$4)+$K69,""))))</f>
        <v/>
      </c>
      <c r="M69" s="18" t="n"/>
      <c r="N69" s="18" t="n"/>
      <c r="O69" s="24">
        <f>IF($D69="","",IF($N69="","Choose status",IF($N69="Excluded","",IF($N69="Needs Review","Review status",IF(OR($B69="",$C69="",$E69="",$F69="",$G69="",$H69="",$M69=""),"Complete inputs",IF(OR(Assumptions!$B$3="",Assumptions!$B$4="",Assumptions!$B$6="",Assumptions!$B$7=""),"Check pricing assumptions",IF(AND($B69="Line Set",$F69="ft",$E69&gt;Assumptions!$B$7),"Check line length",IF($J69&gt;Assumptions!$B$6,"Check labor hours",""))))))))</f>
        <v/>
      </c>
    </row>
    <row r="70" ht="24" customHeight="1">
      <c r="A70" s="25">
        <f>IF($D70="","",ROW()-8)</f>
        <v/>
      </c>
      <c r="B70" s="18" t="n"/>
      <c r="C70" s="19" t="n"/>
      <c r="D70" s="19" t="n"/>
      <c r="E70" s="20" t="n"/>
      <c r="F70" s="18" t="n"/>
      <c r="G70" s="39" t="n"/>
      <c r="H70" s="20" t="n"/>
      <c r="I70" s="41">
        <f>IF($D70="","",IF(OR($E70="",$G70=""),"",IFERROR($E70*$G70,"")))</f>
        <v/>
      </c>
      <c r="J70" s="27">
        <f>IF($D70="","",IF(OR($E70="",$H70=""),"",IFERROR($E70*$H70,"")))</f>
        <v/>
      </c>
      <c r="K70" s="41">
        <f>IF(OR($J70="",Assumptions!$B$3=""),"",IFERROR($J70*Assumptions!$B$3,""))</f>
        <v/>
      </c>
      <c r="L70" s="41">
        <f>IF($D70="","",IF($N70="Excluded","",IF(OR($I70="",$K70="",Assumptions!$B$4=""),"",IFERROR($I70*(1+Assumptions!$B$4)+$K70,""))))</f>
        <v/>
      </c>
      <c r="M70" s="18" t="n"/>
      <c r="N70" s="18" t="n"/>
      <c r="O70" s="28">
        <f>IF($D70="","",IF($N70="","Choose status",IF($N70="Excluded","",IF($N70="Needs Review","Review status",IF(OR($B70="",$C70="",$E70="",$F70="",$G70="",$H70="",$M70=""),"Complete inputs",IF(OR(Assumptions!$B$3="",Assumptions!$B$4="",Assumptions!$B$6="",Assumptions!$B$7=""),"Check pricing assumptions",IF(AND($B70="Line Set",$F70="ft",$E70&gt;Assumptions!$B$7),"Check line length",IF($J70&gt;Assumptions!$B$6,"Check labor hours",""))))))))</f>
        <v/>
      </c>
    </row>
    <row r="71" ht="24" customHeight="1">
      <c r="A71" s="13">
        <f>IF($D71="","",ROW()-8)</f>
        <v/>
      </c>
      <c r="B71" s="18" t="n"/>
      <c r="C71" s="19" t="n"/>
      <c r="D71" s="19" t="n"/>
      <c r="E71" s="20" t="n"/>
      <c r="F71" s="18" t="n"/>
      <c r="G71" s="39" t="n"/>
      <c r="H71" s="20" t="n"/>
      <c r="I71" s="40">
        <f>IF($D71="","",IF(OR($E71="",$G71=""),"",IFERROR($E71*$G71,"")))</f>
        <v/>
      </c>
      <c r="J71" s="23">
        <f>IF($D71="","",IF(OR($E71="",$H71=""),"",IFERROR($E71*$H71,"")))</f>
        <v/>
      </c>
      <c r="K71" s="40">
        <f>IF(OR($J71="",Assumptions!$B$3=""),"",IFERROR($J71*Assumptions!$B$3,""))</f>
        <v/>
      </c>
      <c r="L71" s="40">
        <f>IF($D71="","",IF($N71="Excluded","",IF(OR($I71="",$K71="",Assumptions!$B$4=""),"",IFERROR($I71*(1+Assumptions!$B$4)+$K71,""))))</f>
        <v/>
      </c>
      <c r="M71" s="18" t="n"/>
      <c r="N71" s="18" t="n"/>
      <c r="O71" s="24">
        <f>IF($D71="","",IF($N71="","Choose status",IF($N71="Excluded","",IF($N71="Needs Review","Review status",IF(OR($B71="",$C71="",$E71="",$F71="",$G71="",$H71="",$M71=""),"Complete inputs",IF(OR(Assumptions!$B$3="",Assumptions!$B$4="",Assumptions!$B$6="",Assumptions!$B$7=""),"Check pricing assumptions",IF(AND($B71="Line Set",$F71="ft",$E71&gt;Assumptions!$B$7),"Check line length",IF($J71&gt;Assumptions!$B$6,"Check labor hours",""))))))))</f>
        <v/>
      </c>
    </row>
    <row r="72" ht="24" customHeight="1">
      <c r="A72" s="25">
        <f>IF($D72="","",ROW()-8)</f>
        <v/>
      </c>
      <c r="B72" s="18" t="n"/>
      <c r="C72" s="19" t="n"/>
      <c r="D72" s="19" t="n"/>
      <c r="E72" s="20" t="n"/>
      <c r="F72" s="18" t="n"/>
      <c r="G72" s="39" t="n"/>
      <c r="H72" s="20" t="n"/>
      <c r="I72" s="41">
        <f>IF($D72="","",IF(OR($E72="",$G72=""),"",IFERROR($E72*$G72,"")))</f>
        <v/>
      </c>
      <c r="J72" s="27">
        <f>IF($D72="","",IF(OR($E72="",$H72=""),"",IFERROR($E72*$H72,"")))</f>
        <v/>
      </c>
      <c r="K72" s="41">
        <f>IF(OR($J72="",Assumptions!$B$3=""),"",IFERROR($J72*Assumptions!$B$3,""))</f>
        <v/>
      </c>
      <c r="L72" s="41">
        <f>IF($D72="","",IF($N72="Excluded","",IF(OR($I72="",$K72="",Assumptions!$B$4=""),"",IFERROR($I72*(1+Assumptions!$B$4)+$K72,""))))</f>
        <v/>
      </c>
      <c r="M72" s="18" t="n"/>
      <c r="N72" s="18" t="n"/>
      <c r="O72" s="28">
        <f>IF($D72="","",IF($N72="","Choose status",IF($N72="Excluded","",IF($N72="Needs Review","Review status",IF(OR($B72="",$C72="",$E72="",$F72="",$G72="",$H72="",$M72=""),"Complete inputs",IF(OR(Assumptions!$B$3="",Assumptions!$B$4="",Assumptions!$B$6="",Assumptions!$B$7=""),"Check pricing assumptions",IF(AND($B72="Line Set",$F72="ft",$E72&gt;Assumptions!$B$7),"Check line length",IF($J72&gt;Assumptions!$B$6,"Check labor hours",""))))))))</f>
        <v/>
      </c>
    </row>
    <row r="73" ht="24" customHeight="1">
      <c r="A73" s="13">
        <f>IF($D73="","",ROW()-8)</f>
        <v/>
      </c>
      <c r="B73" s="18" t="n"/>
      <c r="C73" s="19" t="n"/>
      <c r="D73" s="19" t="n"/>
      <c r="E73" s="20" t="n"/>
      <c r="F73" s="18" t="n"/>
      <c r="G73" s="39" t="n"/>
      <c r="H73" s="20" t="n"/>
      <c r="I73" s="40">
        <f>IF($D73="","",IF(OR($E73="",$G73=""),"",IFERROR($E73*$G73,"")))</f>
        <v/>
      </c>
      <c r="J73" s="23">
        <f>IF($D73="","",IF(OR($E73="",$H73=""),"",IFERROR($E73*$H73,"")))</f>
        <v/>
      </c>
      <c r="K73" s="40">
        <f>IF(OR($J73="",Assumptions!$B$3=""),"",IFERROR($J73*Assumptions!$B$3,""))</f>
        <v/>
      </c>
      <c r="L73" s="40">
        <f>IF($D73="","",IF($N73="Excluded","",IF(OR($I73="",$K73="",Assumptions!$B$4=""),"",IFERROR($I73*(1+Assumptions!$B$4)+$K73,""))))</f>
        <v/>
      </c>
      <c r="M73" s="18" t="n"/>
      <c r="N73" s="18" t="n"/>
      <c r="O73" s="24">
        <f>IF($D73="","",IF($N73="","Choose status",IF($N73="Excluded","",IF($N73="Needs Review","Review status",IF(OR($B73="",$C73="",$E73="",$F73="",$G73="",$H73="",$M73=""),"Complete inputs",IF(OR(Assumptions!$B$3="",Assumptions!$B$4="",Assumptions!$B$6="",Assumptions!$B$7=""),"Check pricing assumptions",IF(AND($B73="Line Set",$F73="ft",$E73&gt;Assumptions!$B$7),"Check line length",IF($J73&gt;Assumptions!$B$6,"Check labor hours",""))))))))</f>
        <v/>
      </c>
    </row>
    <row r="74" ht="24" customHeight="1">
      <c r="A74" s="25">
        <f>IF($D74="","",ROW()-8)</f>
        <v/>
      </c>
      <c r="B74" s="18" t="n"/>
      <c r="C74" s="19" t="n"/>
      <c r="D74" s="19" t="n"/>
      <c r="E74" s="20" t="n"/>
      <c r="F74" s="18" t="n"/>
      <c r="G74" s="39" t="n"/>
      <c r="H74" s="20" t="n"/>
      <c r="I74" s="41">
        <f>IF($D74="","",IF(OR($E74="",$G74=""),"",IFERROR($E74*$G74,"")))</f>
        <v/>
      </c>
      <c r="J74" s="27">
        <f>IF($D74="","",IF(OR($E74="",$H74=""),"",IFERROR($E74*$H74,"")))</f>
        <v/>
      </c>
      <c r="K74" s="41">
        <f>IF(OR($J74="",Assumptions!$B$3=""),"",IFERROR($J74*Assumptions!$B$3,""))</f>
        <v/>
      </c>
      <c r="L74" s="41">
        <f>IF($D74="","",IF($N74="Excluded","",IF(OR($I74="",$K74="",Assumptions!$B$4=""),"",IFERROR($I74*(1+Assumptions!$B$4)+$K74,""))))</f>
        <v/>
      </c>
      <c r="M74" s="18" t="n"/>
      <c r="N74" s="18" t="n"/>
      <c r="O74" s="28">
        <f>IF($D74="","",IF($N74="","Choose status",IF($N74="Excluded","",IF($N74="Needs Review","Review status",IF(OR($B74="",$C74="",$E74="",$F74="",$G74="",$H74="",$M74=""),"Complete inputs",IF(OR(Assumptions!$B$3="",Assumptions!$B$4="",Assumptions!$B$6="",Assumptions!$B$7=""),"Check pricing assumptions",IF(AND($B74="Line Set",$F74="ft",$E74&gt;Assumptions!$B$7),"Check line length",IF($J74&gt;Assumptions!$B$6,"Check labor hours",""))))))))</f>
        <v/>
      </c>
    </row>
    <row r="75" ht="24" customHeight="1">
      <c r="A75" s="13">
        <f>IF($D75="","",ROW()-8)</f>
        <v/>
      </c>
      <c r="B75" s="18" t="n"/>
      <c r="C75" s="19" t="n"/>
      <c r="D75" s="19" t="n"/>
      <c r="E75" s="20" t="n"/>
      <c r="F75" s="18" t="n"/>
      <c r="G75" s="39" t="n"/>
      <c r="H75" s="20" t="n"/>
      <c r="I75" s="40">
        <f>IF($D75="","",IF(OR($E75="",$G75=""),"",IFERROR($E75*$G75,"")))</f>
        <v/>
      </c>
      <c r="J75" s="23">
        <f>IF($D75="","",IF(OR($E75="",$H75=""),"",IFERROR($E75*$H75,"")))</f>
        <v/>
      </c>
      <c r="K75" s="40">
        <f>IF(OR($J75="",Assumptions!$B$3=""),"",IFERROR($J75*Assumptions!$B$3,""))</f>
        <v/>
      </c>
      <c r="L75" s="40">
        <f>IF($D75="","",IF($N75="Excluded","",IF(OR($I75="",$K75="",Assumptions!$B$4=""),"",IFERROR($I75*(1+Assumptions!$B$4)+$K75,""))))</f>
        <v/>
      </c>
      <c r="M75" s="18" t="n"/>
      <c r="N75" s="18" t="n"/>
      <c r="O75" s="24">
        <f>IF($D75="","",IF($N75="","Choose status",IF($N75="Excluded","",IF($N75="Needs Review","Review status",IF(OR($B75="",$C75="",$E75="",$F75="",$G75="",$H75="",$M75=""),"Complete inputs",IF(OR(Assumptions!$B$3="",Assumptions!$B$4="",Assumptions!$B$6="",Assumptions!$B$7=""),"Check pricing assumptions",IF(AND($B75="Line Set",$F75="ft",$E75&gt;Assumptions!$B$7),"Check line length",IF($J75&gt;Assumptions!$B$6,"Check labor hours",""))))))))</f>
        <v/>
      </c>
    </row>
    <row r="76" ht="24" customHeight="1">
      <c r="A76" s="25">
        <f>IF($D76="","",ROW()-8)</f>
        <v/>
      </c>
      <c r="B76" s="18" t="n"/>
      <c r="C76" s="19" t="n"/>
      <c r="D76" s="19" t="n"/>
      <c r="E76" s="20" t="n"/>
      <c r="F76" s="18" t="n"/>
      <c r="G76" s="39" t="n"/>
      <c r="H76" s="20" t="n"/>
      <c r="I76" s="41">
        <f>IF($D76="","",IF(OR($E76="",$G76=""),"",IFERROR($E76*$G76,"")))</f>
        <v/>
      </c>
      <c r="J76" s="27">
        <f>IF($D76="","",IF(OR($E76="",$H76=""),"",IFERROR($E76*$H76,"")))</f>
        <v/>
      </c>
      <c r="K76" s="41">
        <f>IF(OR($J76="",Assumptions!$B$3=""),"",IFERROR($J76*Assumptions!$B$3,""))</f>
        <v/>
      </c>
      <c r="L76" s="41">
        <f>IF($D76="","",IF($N76="Excluded","",IF(OR($I76="",$K76="",Assumptions!$B$4=""),"",IFERROR($I76*(1+Assumptions!$B$4)+$K76,""))))</f>
        <v/>
      </c>
      <c r="M76" s="18" t="n"/>
      <c r="N76" s="18" t="n"/>
      <c r="O76" s="28">
        <f>IF($D76="","",IF($N76="","Choose status",IF($N76="Excluded","",IF($N76="Needs Review","Review status",IF(OR($B76="",$C76="",$E76="",$F76="",$G76="",$H76="",$M76=""),"Complete inputs",IF(OR(Assumptions!$B$3="",Assumptions!$B$4="",Assumptions!$B$6="",Assumptions!$B$7=""),"Check pricing assumptions",IF(AND($B76="Line Set",$F76="ft",$E76&gt;Assumptions!$B$7),"Check line length",IF($J76&gt;Assumptions!$B$6,"Check labor hours",""))))))))</f>
        <v/>
      </c>
    </row>
    <row r="77" ht="24" customHeight="1">
      <c r="A77" s="13">
        <f>IF($D77="","",ROW()-8)</f>
        <v/>
      </c>
      <c r="B77" s="18" t="n"/>
      <c r="C77" s="19" t="n"/>
      <c r="D77" s="19" t="n"/>
      <c r="E77" s="20" t="n"/>
      <c r="F77" s="18" t="n"/>
      <c r="G77" s="39" t="n"/>
      <c r="H77" s="20" t="n"/>
      <c r="I77" s="40">
        <f>IF($D77="","",IF(OR($E77="",$G77=""),"",IFERROR($E77*$G77,"")))</f>
        <v/>
      </c>
      <c r="J77" s="23">
        <f>IF($D77="","",IF(OR($E77="",$H77=""),"",IFERROR($E77*$H77,"")))</f>
        <v/>
      </c>
      <c r="K77" s="40">
        <f>IF(OR($J77="",Assumptions!$B$3=""),"",IFERROR($J77*Assumptions!$B$3,""))</f>
        <v/>
      </c>
      <c r="L77" s="40">
        <f>IF($D77="","",IF($N77="Excluded","",IF(OR($I77="",$K77="",Assumptions!$B$4=""),"",IFERROR($I77*(1+Assumptions!$B$4)+$K77,""))))</f>
        <v/>
      </c>
      <c r="M77" s="18" t="n"/>
      <c r="N77" s="18" t="n"/>
      <c r="O77" s="24">
        <f>IF($D77="","",IF($N77="","Choose status",IF($N77="Excluded","",IF($N77="Needs Review","Review status",IF(OR($B77="",$C77="",$E77="",$F77="",$G77="",$H77="",$M77=""),"Complete inputs",IF(OR(Assumptions!$B$3="",Assumptions!$B$4="",Assumptions!$B$6="",Assumptions!$B$7=""),"Check pricing assumptions",IF(AND($B77="Line Set",$F77="ft",$E77&gt;Assumptions!$B$7),"Check line length",IF($J77&gt;Assumptions!$B$6,"Check labor hours",""))))))))</f>
        <v/>
      </c>
    </row>
    <row r="78" ht="24" customHeight="1">
      <c r="A78" s="25">
        <f>IF($D78="","",ROW()-8)</f>
        <v/>
      </c>
      <c r="B78" s="18" t="n"/>
      <c r="C78" s="19" t="n"/>
      <c r="D78" s="19" t="n"/>
      <c r="E78" s="20" t="n"/>
      <c r="F78" s="18" t="n"/>
      <c r="G78" s="39" t="n"/>
      <c r="H78" s="20" t="n"/>
      <c r="I78" s="41">
        <f>IF($D78="","",IF(OR($E78="",$G78=""),"",IFERROR($E78*$G78,"")))</f>
        <v/>
      </c>
      <c r="J78" s="27">
        <f>IF($D78="","",IF(OR($E78="",$H78=""),"",IFERROR($E78*$H78,"")))</f>
        <v/>
      </c>
      <c r="K78" s="41">
        <f>IF(OR($J78="",Assumptions!$B$3=""),"",IFERROR($J78*Assumptions!$B$3,""))</f>
        <v/>
      </c>
      <c r="L78" s="41">
        <f>IF($D78="","",IF($N78="Excluded","",IF(OR($I78="",$K78="",Assumptions!$B$4=""),"",IFERROR($I78*(1+Assumptions!$B$4)+$K78,""))))</f>
        <v/>
      </c>
      <c r="M78" s="18" t="n"/>
      <c r="N78" s="18" t="n"/>
      <c r="O78" s="28">
        <f>IF($D78="","",IF($N78="","Choose status",IF($N78="Excluded","",IF($N78="Needs Review","Review status",IF(OR($B78="",$C78="",$E78="",$F78="",$G78="",$H78="",$M78=""),"Complete inputs",IF(OR(Assumptions!$B$3="",Assumptions!$B$4="",Assumptions!$B$6="",Assumptions!$B$7=""),"Check pricing assumptions",IF(AND($B78="Line Set",$F78="ft",$E78&gt;Assumptions!$B$7),"Check line length",IF($J78&gt;Assumptions!$B$6,"Check labor hours",""))))))))</f>
        <v/>
      </c>
    </row>
    <row r="79" ht="24" customHeight="1">
      <c r="A79" s="13">
        <f>IF($D79="","",ROW()-8)</f>
        <v/>
      </c>
      <c r="B79" s="18" t="n"/>
      <c r="C79" s="19" t="n"/>
      <c r="D79" s="19" t="n"/>
      <c r="E79" s="20" t="n"/>
      <c r="F79" s="18" t="n"/>
      <c r="G79" s="39" t="n"/>
      <c r="H79" s="20" t="n"/>
      <c r="I79" s="40">
        <f>IF($D79="","",IF(OR($E79="",$G79=""),"",IFERROR($E79*$G79,"")))</f>
        <v/>
      </c>
      <c r="J79" s="23">
        <f>IF($D79="","",IF(OR($E79="",$H79=""),"",IFERROR($E79*$H79,"")))</f>
        <v/>
      </c>
      <c r="K79" s="40">
        <f>IF(OR($J79="",Assumptions!$B$3=""),"",IFERROR($J79*Assumptions!$B$3,""))</f>
        <v/>
      </c>
      <c r="L79" s="40">
        <f>IF($D79="","",IF($N79="Excluded","",IF(OR($I79="",$K79="",Assumptions!$B$4=""),"",IFERROR($I79*(1+Assumptions!$B$4)+$K79,""))))</f>
        <v/>
      </c>
      <c r="M79" s="18" t="n"/>
      <c r="N79" s="18" t="n"/>
      <c r="O79" s="24">
        <f>IF($D79="","",IF($N79="","Choose status",IF($N79="Excluded","",IF($N79="Needs Review","Review status",IF(OR($B79="",$C79="",$E79="",$F79="",$G79="",$H79="",$M79=""),"Complete inputs",IF(OR(Assumptions!$B$3="",Assumptions!$B$4="",Assumptions!$B$6="",Assumptions!$B$7=""),"Check pricing assumptions",IF(AND($B79="Line Set",$F79="ft",$E79&gt;Assumptions!$B$7),"Check line length",IF($J79&gt;Assumptions!$B$6,"Check labor hours",""))))))))</f>
        <v/>
      </c>
    </row>
    <row r="80" ht="24" customHeight="1">
      <c r="A80" s="25">
        <f>IF($D80="","",ROW()-8)</f>
        <v/>
      </c>
      <c r="B80" s="18" t="n"/>
      <c r="C80" s="19" t="n"/>
      <c r="D80" s="19" t="n"/>
      <c r="E80" s="20" t="n"/>
      <c r="F80" s="18" t="n"/>
      <c r="G80" s="39" t="n"/>
      <c r="H80" s="20" t="n"/>
      <c r="I80" s="41">
        <f>IF($D80="","",IF(OR($E80="",$G80=""),"",IFERROR($E80*$G80,"")))</f>
        <v/>
      </c>
      <c r="J80" s="27">
        <f>IF($D80="","",IF(OR($E80="",$H80=""),"",IFERROR($E80*$H80,"")))</f>
        <v/>
      </c>
      <c r="K80" s="41">
        <f>IF(OR($J80="",Assumptions!$B$3=""),"",IFERROR($J80*Assumptions!$B$3,""))</f>
        <v/>
      </c>
      <c r="L80" s="41">
        <f>IF($D80="","",IF($N80="Excluded","",IF(OR($I80="",$K80="",Assumptions!$B$4=""),"",IFERROR($I80*(1+Assumptions!$B$4)+$K80,""))))</f>
        <v/>
      </c>
      <c r="M80" s="18" t="n"/>
      <c r="N80" s="18" t="n"/>
      <c r="O80" s="28">
        <f>IF($D80="","",IF($N80="","Choose status",IF($N80="Excluded","",IF($N80="Needs Review","Review status",IF(OR($B80="",$C80="",$E80="",$F80="",$G80="",$H80="",$M80=""),"Complete inputs",IF(OR(Assumptions!$B$3="",Assumptions!$B$4="",Assumptions!$B$6="",Assumptions!$B$7=""),"Check pricing assumptions",IF(AND($B80="Line Set",$F80="ft",$E80&gt;Assumptions!$B$7),"Check line length",IF($J80&gt;Assumptions!$B$6,"Check labor hours",""))))))))</f>
        <v/>
      </c>
    </row>
    <row r="81" ht="24" customHeight="1">
      <c r="A81" s="13">
        <f>IF($D81="","",ROW()-8)</f>
        <v/>
      </c>
      <c r="B81" s="18" t="n"/>
      <c r="C81" s="19" t="n"/>
      <c r="D81" s="19" t="n"/>
      <c r="E81" s="20" t="n"/>
      <c r="F81" s="18" t="n"/>
      <c r="G81" s="39" t="n"/>
      <c r="H81" s="20" t="n"/>
      <c r="I81" s="40">
        <f>IF($D81="","",IF(OR($E81="",$G81=""),"",IFERROR($E81*$G81,"")))</f>
        <v/>
      </c>
      <c r="J81" s="23">
        <f>IF($D81="","",IF(OR($E81="",$H81=""),"",IFERROR($E81*$H81,"")))</f>
        <v/>
      </c>
      <c r="K81" s="40">
        <f>IF(OR($J81="",Assumptions!$B$3=""),"",IFERROR($J81*Assumptions!$B$3,""))</f>
        <v/>
      </c>
      <c r="L81" s="40">
        <f>IF($D81="","",IF($N81="Excluded","",IF(OR($I81="",$K81="",Assumptions!$B$4=""),"",IFERROR($I81*(1+Assumptions!$B$4)+$K81,""))))</f>
        <v/>
      </c>
      <c r="M81" s="18" t="n"/>
      <c r="N81" s="18" t="n"/>
      <c r="O81" s="24">
        <f>IF($D81="","",IF($N81="","Choose status",IF($N81="Excluded","",IF($N81="Needs Review","Review status",IF(OR($B81="",$C81="",$E81="",$F81="",$G81="",$H81="",$M81=""),"Complete inputs",IF(OR(Assumptions!$B$3="",Assumptions!$B$4="",Assumptions!$B$6="",Assumptions!$B$7=""),"Check pricing assumptions",IF(AND($B81="Line Set",$F81="ft",$E81&gt;Assumptions!$B$7),"Check line length",IF($J81&gt;Assumptions!$B$6,"Check labor hours",""))))))))</f>
        <v/>
      </c>
    </row>
    <row r="82" ht="24" customHeight="1">
      <c r="A82" s="25">
        <f>IF($D82="","",ROW()-8)</f>
        <v/>
      </c>
      <c r="B82" s="18" t="n"/>
      <c r="C82" s="19" t="n"/>
      <c r="D82" s="19" t="n"/>
      <c r="E82" s="20" t="n"/>
      <c r="F82" s="18" t="n"/>
      <c r="G82" s="39" t="n"/>
      <c r="H82" s="20" t="n"/>
      <c r="I82" s="41">
        <f>IF($D82="","",IF(OR($E82="",$G82=""),"",IFERROR($E82*$G82,"")))</f>
        <v/>
      </c>
      <c r="J82" s="27">
        <f>IF($D82="","",IF(OR($E82="",$H82=""),"",IFERROR($E82*$H82,"")))</f>
        <v/>
      </c>
      <c r="K82" s="41">
        <f>IF(OR($J82="",Assumptions!$B$3=""),"",IFERROR($J82*Assumptions!$B$3,""))</f>
        <v/>
      </c>
      <c r="L82" s="41">
        <f>IF($D82="","",IF($N82="Excluded","",IF(OR($I82="",$K82="",Assumptions!$B$4=""),"",IFERROR($I82*(1+Assumptions!$B$4)+$K82,""))))</f>
        <v/>
      </c>
      <c r="M82" s="18" t="n"/>
      <c r="N82" s="18" t="n"/>
      <c r="O82" s="28">
        <f>IF($D82="","",IF($N82="","Choose status",IF($N82="Excluded","",IF($N82="Needs Review","Review status",IF(OR($B82="",$C82="",$E82="",$F82="",$G82="",$H82="",$M82=""),"Complete inputs",IF(OR(Assumptions!$B$3="",Assumptions!$B$4="",Assumptions!$B$6="",Assumptions!$B$7=""),"Check pricing assumptions",IF(AND($B82="Line Set",$F82="ft",$E82&gt;Assumptions!$B$7),"Check line length",IF($J82&gt;Assumptions!$B$6,"Check labor hours",""))))))))</f>
        <v/>
      </c>
    </row>
    <row r="83" ht="24" customHeight="1">
      <c r="A83" s="13">
        <f>IF($D83="","",ROW()-8)</f>
        <v/>
      </c>
      <c r="B83" s="18" t="n"/>
      <c r="C83" s="19" t="n"/>
      <c r="D83" s="19" t="n"/>
      <c r="E83" s="20" t="n"/>
      <c r="F83" s="18" t="n"/>
      <c r="G83" s="39" t="n"/>
      <c r="H83" s="20" t="n"/>
      <c r="I83" s="40">
        <f>IF($D83="","",IF(OR($E83="",$G83=""),"",IFERROR($E83*$G83,"")))</f>
        <v/>
      </c>
      <c r="J83" s="23">
        <f>IF($D83="","",IF(OR($E83="",$H83=""),"",IFERROR($E83*$H83,"")))</f>
        <v/>
      </c>
      <c r="K83" s="40">
        <f>IF(OR($J83="",Assumptions!$B$3=""),"",IFERROR($J83*Assumptions!$B$3,""))</f>
        <v/>
      </c>
      <c r="L83" s="40">
        <f>IF($D83="","",IF($N83="Excluded","",IF(OR($I83="",$K83="",Assumptions!$B$4=""),"",IFERROR($I83*(1+Assumptions!$B$4)+$K83,""))))</f>
        <v/>
      </c>
      <c r="M83" s="18" t="n"/>
      <c r="N83" s="18" t="n"/>
      <c r="O83" s="24">
        <f>IF($D83="","",IF($N83="","Choose status",IF($N83="Excluded","",IF($N83="Needs Review","Review status",IF(OR($B83="",$C83="",$E83="",$F83="",$G83="",$H83="",$M83=""),"Complete inputs",IF(OR(Assumptions!$B$3="",Assumptions!$B$4="",Assumptions!$B$6="",Assumptions!$B$7=""),"Check pricing assumptions",IF(AND($B83="Line Set",$F83="ft",$E83&gt;Assumptions!$B$7),"Check line length",IF($J83&gt;Assumptions!$B$6,"Check labor hours",""))))))))</f>
        <v/>
      </c>
    </row>
    <row r="84" ht="24" customHeight="1">
      <c r="A84" s="25">
        <f>IF($D84="","",ROW()-8)</f>
        <v/>
      </c>
      <c r="B84" s="18" t="n"/>
      <c r="C84" s="19" t="n"/>
      <c r="D84" s="19" t="n"/>
      <c r="E84" s="20" t="n"/>
      <c r="F84" s="18" t="n"/>
      <c r="G84" s="39" t="n"/>
      <c r="H84" s="20" t="n"/>
      <c r="I84" s="41">
        <f>IF($D84="","",IF(OR($E84="",$G84=""),"",IFERROR($E84*$G84,"")))</f>
        <v/>
      </c>
      <c r="J84" s="27">
        <f>IF($D84="","",IF(OR($E84="",$H84=""),"",IFERROR($E84*$H84,"")))</f>
        <v/>
      </c>
      <c r="K84" s="41">
        <f>IF(OR($J84="",Assumptions!$B$3=""),"",IFERROR($J84*Assumptions!$B$3,""))</f>
        <v/>
      </c>
      <c r="L84" s="41">
        <f>IF($D84="","",IF($N84="Excluded","",IF(OR($I84="",$K84="",Assumptions!$B$4=""),"",IFERROR($I84*(1+Assumptions!$B$4)+$K84,""))))</f>
        <v/>
      </c>
      <c r="M84" s="18" t="n"/>
      <c r="N84" s="18" t="n"/>
      <c r="O84" s="28">
        <f>IF($D84="","",IF($N84="","Choose status",IF($N84="Excluded","",IF($N84="Needs Review","Review status",IF(OR($B84="",$C84="",$E84="",$F84="",$G84="",$H84="",$M84=""),"Complete inputs",IF(OR(Assumptions!$B$3="",Assumptions!$B$4="",Assumptions!$B$6="",Assumptions!$B$7=""),"Check pricing assumptions",IF(AND($B84="Line Set",$F84="ft",$E84&gt;Assumptions!$B$7),"Check line length",IF($J84&gt;Assumptions!$B$6,"Check labor hours",""))))))))</f>
        <v/>
      </c>
    </row>
    <row r="85" ht="24" customHeight="1">
      <c r="A85" s="13">
        <f>IF($D85="","",ROW()-8)</f>
        <v/>
      </c>
      <c r="B85" s="18" t="n"/>
      <c r="C85" s="19" t="n"/>
      <c r="D85" s="19" t="n"/>
      <c r="E85" s="20" t="n"/>
      <c r="F85" s="18" t="n"/>
      <c r="G85" s="39" t="n"/>
      <c r="H85" s="20" t="n"/>
      <c r="I85" s="40">
        <f>IF($D85="","",IF(OR($E85="",$G85=""),"",IFERROR($E85*$G85,"")))</f>
        <v/>
      </c>
      <c r="J85" s="23">
        <f>IF($D85="","",IF(OR($E85="",$H85=""),"",IFERROR($E85*$H85,"")))</f>
        <v/>
      </c>
      <c r="K85" s="40">
        <f>IF(OR($J85="",Assumptions!$B$3=""),"",IFERROR($J85*Assumptions!$B$3,""))</f>
        <v/>
      </c>
      <c r="L85" s="40">
        <f>IF($D85="","",IF($N85="Excluded","",IF(OR($I85="",$K85="",Assumptions!$B$4=""),"",IFERROR($I85*(1+Assumptions!$B$4)+$K85,""))))</f>
        <v/>
      </c>
      <c r="M85" s="18" t="n"/>
      <c r="N85" s="18" t="n"/>
      <c r="O85" s="24">
        <f>IF($D85="","",IF($N85="","Choose status",IF($N85="Excluded","",IF($N85="Needs Review","Review status",IF(OR($B85="",$C85="",$E85="",$F85="",$G85="",$H85="",$M85=""),"Complete inputs",IF(OR(Assumptions!$B$3="",Assumptions!$B$4="",Assumptions!$B$6="",Assumptions!$B$7=""),"Check pricing assumptions",IF(AND($B85="Line Set",$F85="ft",$E85&gt;Assumptions!$B$7),"Check line length",IF($J85&gt;Assumptions!$B$6,"Check labor hours",""))))))))</f>
        <v/>
      </c>
    </row>
    <row r="86" ht="24" customHeight="1">
      <c r="A86" s="25">
        <f>IF($D86="","",ROW()-8)</f>
        <v/>
      </c>
      <c r="B86" s="18" t="n"/>
      <c r="C86" s="19" t="n"/>
      <c r="D86" s="19" t="n"/>
      <c r="E86" s="20" t="n"/>
      <c r="F86" s="18" t="n"/>
      <c r="G86" s="39" t="n"/>
      <c r="H86" s="20" t="n"/>
      <c r="I86" s="41">
        <f>IF($D86="","",IF(OR($E86="",$G86=""),"",IFERROR($E86*$G86,"")))</f>
        <v/>
      </c>
      <c r="J86" s="27">
        <f>IF($D86="","",IF(OR($E86="",$H86=""),"",IFERROR($E86*$H86,"")))</f>
        <v/>
      </c>
      <c r="K86" s="41">
        <f>IF(OR($J86="",Assumptions!$B$3=""),"",IFERROR($J86*Assumptions!$B$3,""))</f>
        <v/>
      </c>
      <c r="L86" s="41">
        <f>IF($D86="","",IF($N86="Excluded","",IF(OR($I86="",$K86="",Assumptions!$B$4=""),"",IFERROR($I86*(1+Assumptions!$B$4)+$K86,""))))</f>
        <v/>
      </c>
      <c r="M86" s="18" t="n"/>
      <c r="N86" s="18" t="n"/>
      <c r="O86" s="28">
        <f>IF($D86="","",IF($N86="","Choose status",IF($N86="Excluded","",IF($N86="Needs Review","Review status",IF(OR($B86="",$C86="",$E86="",$F86="",$G86="",$H86="",$M86=""),"Complete inputs",IF(OR(Assumptions!$B$3="",Assumptions!$B$4="",Assumptions!$B$6="",Assumptions!$B$7=""),"Check pricing assumptions",IF(AND($B86="Line Set",$F86="ft",$E86&gt;Assumptions!$B$7),"Check line length",IF($J86&gt;Assumptions!$B$6,"Check labor hours",""))))))))</f>
        <v/>
      </c>
    </row>
    <row r="87" ht="24" customHeight="1">
      <c r="A87" s="13">
        <f>IF($D87="","",ROW()-8)</f>
        <v/>
      </c>
      <c r="B87" s="18" t="n"/>
      <c r="C87" s="19" t="n"/>
      <c r="D87" s="19" t="n"/>
      <c r="E87" s="20" t="n"/>
      <c r="F87" s="18" t="n"/>
      <c r="G87" s="39" t="n"/>
      <c r="H87" s="20" t="n"/>
      <c r="I87" s="40">
        <f>IF($D87="","",IF(OR($E87="",$G87=""),"",IFERROR($E87*$G87,"")))</f>
        <v/>
      </c>
      <c r="J87" s="23">
        <f>IF($D87="","",IF(OR($E87="",$H87=""),"",IFERROR($E87*$H87,"")))</f>
        <v/>
      </c>
      <c r="K87" s="40">
        <f>IF(OR($J87="",Assumptions!$B$3=""),"",IFERROR($J87*Assumptions!$B$3,""))</f>
        <v/>
      </c>
      <c r="L87" s="40">
        <f>IF($D87="","",IF($N87="Excluded","",IF(OR($I87="",$K87="",Assumptions!$B$4=""),"",IFERROR($I87*(1+Assumptions!$B$4)+$K87,""))))</f>
        <v/>
      </c>
      <c r="M87" s="18" t="n"/>
      <c r="N87" s="18" t="n"/>
      <c r="O87" s="24">
        <f>IF($D87="","",IF($N87="","Choose status",IF($N87="Excluded","",IF($N87="Needs Review","Review status",IF(OR($B87="",$C87="",$E87="",$F87="",$G87="",$H87="",$M87=""),"Complete inputs",IF(OR(Assumptions!$B$3="",Assumptions!$B$4="",Assumptions!$B$6="",Assumptions!$B$7=""),"Check pricing assumptions",IF(AND($B87="Line Set",$F87="ft",$E87&gt;Assumptions!$B$7),"Check line length",IF($J87&gt;Assumptions!$B$6,"Check labor hours",""))))))))</f>
        <v/>
      </c>
    </row>
    <row r="88" ht="24" customHeight="1">
      <c r="A88" s="25">
        <f>IF($D88="","",ROW()-8)</f>
        <v/>
      </c>
      <c r="B88" s="18" t="n"/>
      <c r="C88" s="19" t="n"/>
      <c r="D88" s="19" t="n"/>
      <c r="E88" s="20" t="n"/>
      <c r="F88" s="18" t="n"/>
      <c r="G88" s="39" t="n"/>
      <c r="H88" s="20" t="n"/>
      <c r="I88" s="41">
        <f>IF($D88="","",IF(OR($E88="",$G88=""),"",IFERROR($E88*$G88,"")))</f>
        <v/>
      </c>
      <c r="J88" s="27">
        <f>IF($D88="","",IF(OR($E88="",$H88=""),"",IFERROR($E88*$H88,"")))</f>
        <v/>
      </c>
      <c r="K88" s="41">
        <f>IF(OR($J88="",Assumptions!$B$3=""),"",IFERROR($J88*Assumptions!$B$3,""))</f>
        <v/>
      </c>
      <c r="L88" s="41">
        <f>IF($D88="","",IF($N88="Excluded","",IF(OR($I88="",$K88="",Assumptions!$B$4=""),"",IFERROR($I88*(1+Assumptions!$B$4)+$K88,""))))</f>
        <v/>
      </c>
      <c r="M88" s="18" t="n"/>
      <c r="N88" s="18" t="n"/>
      <c r="O88" s="28">
        <f>IF($D88="","",IF($N88="","Choose status",IF($N88="Excluded","",IF($N88="Needs Review","Review status",IF(OR($B88="",$C88="",$E88="",$F88="",$G88="",$H88="",$M88=""),"Complete inputs",IF(OR(Assumptions!$B$3="",Assumptions!$B$4="",Assumptions!$B$6="",Assumptions!$B$7=""),"Check pricing assumptions",IF(AND($B88="Line Set",$F88="ft",$E88&gt;Assumptions!$B$7),"Check line length",IF($J88&gt;Assumptions!$B$6,"Check labor hours",""))))))))</f>
        <v/>
      </c>
    </row>
    <row r="89" ht="24" customHeight="1">
      <c r="A89" s="13">
        <f>IF($D89="","",ROW()-8)</f>
        <v/>
      </c>
      <c r="B89" s="18" t="n"/>
      <c r="C89" s="19" t="n"/>
      <c r="D89" s="19" t="n"/>
      <c r="E89" s="20" t="n"/>
      <c r="F89" s="18" t="n"/>
      <c r="G89" s="39" t="n"/>
      <c r="H89" s="20" t="n"/>
      <c r="I89" s="40">
        <f>IF($D89="","",IF(OR($E89="",$G89=""),"",IFERROR($E89*$G89,"")))</f>
        <v/>
      </c>
      <c r="J89" s="23">
        <f>IF($D89="","",IF(OR($E89="",$H89=""),"",IFERROR($E89*$H89,"")))</f>
        <v/>
      </c>
      <c r="K89" s="40">
        <f>IF(OR($J89="",Assumptions!$B$3=""),"",IFERROR($J89*Assumptions!$B$3,""))</f>
        <v/>
      </c>
      <c r="L89" s="40">
        <f>IF($D89="","",IF($N89="Excluded","",IF(OR($I89="",$K89="",Assumptions!$B$4=""),"",IFERROR($I89*(1+Assumptions!$B$4)+$K89,""))))</f>
        <v/>
      </c>
      <c r="M89" s="18" t="n"/>
      <c r="N89" s="18" t="n"/>
      <c r="O89" s="24">
        <f>IF($D89="","",IF($N89="","Choose status",IF($N89="Excluded","",IF($N89="Needs Review","Review status",IF(OR($B89="",$C89="",$E89="",$F89="",$G89="",$H89="",$M89=""),"Complete inputs",IF(OR(Assumptions!$B$3="",Assumptions!$B$4="",Assumptions!$B$6="",Assumptions!$B$7=""),"Check pricing assumptions",IF(AND($B89="Line Set",$F89="ft",$E89&gt;Assumptions!$B$7),"Check line length",IF($J89&gt;Assumptions!$B$6,"Check labor hours",""))))))))</f>
        <v/>
      </c>
    </row>
    <row r="90" ht="24" customHeight="1">
      <c r="A90" s="25">
        <f>IF($D90="","",ROW()-8)</f>
        <v/>
      </c>
      <c r="B90" s="18" t="n"/>
      <c r="C90" s="19" t="n"/>
      <c r="D90" s="19" t="n"/>
      <c r="E90" s="20" t="n"/>
      <c r="F90" s="18" t="n"/>
      <c r="G90" s="39" t="n"/>
      <c r="H90" s="20" t="n"/>
      <c r="I90" s="41">
        <f>IF($D90="","",IF(OR($E90="",$G90=""),"",IFERROR($E90*$G90,"")))</f>
        <v/>
      </c>
      <c r="J90" s="27">
        <f>IF($D90="","",IF(OR($E90="",$H90=""),"",IFERROR($E90*$H90,"")))</f>
        <v/>
      </c>
      <c r="K90" s="41">
        <f>IF(OR($J90="",Assumptions!$B$3=""),"",IFERROR($J90*Assumptions!$B$3,""))</f>
        <v/>
      </c>
      <c r="L90" s="41">
        <f>IF($D90="","",IF($N90="Excluded","",IF(OR($I90="",$K90="",Assumptions!$B$4=""),"",IFERROR($I90*(1+Assumptions!$B$4)+$K90,""))))</f>
        <v/>
      </c>
      <c r="M90" s="18" t="n"/>
      <c r="N90" s="18" t="n"/>
      <c r="O90" s="28">
        <f>IF($D90="","",IF($N90="","Choose status",IF($N90="Excluded","",IF($N90="Needs Review","Review status",IF(OR($B90="",$C90="",$E90="",$F90="",$G90="",$H90="",$M90=""),"Complete inputs",IF(OR(Assumptions!$B$3="",Assumptions!$B$4="",Assumptions!$B$6="",Assumptions!$B$7=""),"Check pricing assumptions",IF(AND($B90="Line Set",$F90="ft",$E90&gt;Assumptions!$B$7),"Check line length",IF($J90&gt;Assumptions!$B$6,"Check labor hours",""))))))))</f>
        <v/>
      </c>
    </row>
    <row r="91" ht="24" customHeight="1">
      <c r="A91" s="13">
        <f>IF($D91="","",ROW()-8)</f>
        <v/>
      </c>
      <c r="B91" s="18" t="n"/>
      <c r="C91" s="19" t="n"/>
      <c r="D91" s="19" t="n"/>
      <c r="E91" s="20" t="n"/>
      <c r="F91" s="18" t="n"/>
      <c r="G91" s="39" t="n"/>
      <c r="H91" s="20" t="n"/>
      <c r="I91" s="40">
        <f>IF($D91="","",IF(OR($E91="",$G91=""),"",IFERROR($E91*$G91,"")))</f>
        <v/>
      </c>
      <c r="J91" s="23">
        <f>IF($D91="","",IF(OR($E91="",$H91=""),"",IFERROR($E91*$H91,"")))</f>
        <v/>
      </c>
      <c r="K91" s="40">
        <f>IF(OR($J91="",Assumptions!$B$3=""),"",IFERROR($J91*Assumptions!$B$3,""))</f>
        <v/>
      </c>
      <c r="L91" s="40">
        <f>IF($D91="","",IF($N91="Excluded","",IF(OR($I91="",$K91="",Assumptions!$B$4=""),"",IFERROR($I91*(1+Assumptions!$B$4)+$K91,""))))</f>
        <v/>
      </c>
      <c r="M91" s="18" t="n"/>
      <c r="N91" s="18" t="n"/>
      <c r="O91" s="24">
        <f>IF($D91="","",IF($N91="","Choose status",IF($N91="Excluded","",IF($N91="Needs Review","Review status",IF(OR($B91="",$C91="",$E91="",$F91="",$G91="",$H91="",$M91=""),"Complete inputs",IF(OR(Assumptions!$B$3="",Assumptions!$B$4="",Assumptions!$B$6="",Assumptions!$B$7=""),"Check pricing assumptions",IF(AND($B91="Line Set",$F91="ft",$E91&gt;Assumptions!$B$7),"Check line length",IF($J91&gt;Assumptions!$B$6,"Check labor hours",""))))))))</f>
        <v/>
      </c>
    </row>
    <row r="92" ht="24" customHeight="1">
      <c r="A92" s="25">
        <f>IF($D92="","",ROW()-8)</f>
        <v/>
      </c>
      <c r="B92" s="18" t="n"/>
      <c r="C92" s="19" t="n"/>
      <c r="D92" s="19" t="n"/>
      <c r="E92" s="20" t="n"/>
      <c r="F92" s="18" t="n"/>
      <c r="G92" s="39" t="n"/>
      <c r="H92" s="20" t="n"/>
      <c r="I92" s="41">
        <f>IF($D92="","",IF(OR($E92="",$G92=""),"",IFERROR($E92*$G92,"")))</f>
        <v/>
      </c>
      <c r="J92" s="27">
        <f>IF($D92="","",IF(OR($E92="",$H92=""),"",IFERROR($E92*$H92,"")))</f>
        <v/>
      </c>
      <c r="K92" s="41">
        <f>IF(OR($J92="",Assumptions!$B$3=""),"",IFERROR($J92*Assumptions!$B$3,""))</f>
        <v/>
      </c>
      <c r="L92" s="41">
        <f>IF($D92="","",IF($N92="Excluded","",IF(OR($I92="",$K92="",Assumptions!$B$4=""),"",IFERROR($I92*(1+Assumptions!$B$4)+$K92,""))))</f>
        <v/>
      </c>
      <c r="M92" s="18" t="n"/>
      <c r="N92" s="18" t="n"/>
      <c r="O92" s="28">
        <f>IF($D92="","",IF($N92="","Choose status",IF($N92="Excluded","",IF($N92="Needs Review","Review status",IF(OR($B92="",$C92="",$E92="",$F92="",$G92="",$H92="",$M92=""),"Complete inputs",IF(OR(Assumptions!$B$3="",Assumptions!$B$4="",Assumptions!$B$6="",Assumptions!$B$7=""),"Check pricing assumptions",IF(AND($B92="Line Set",$F92="ft",$E92&gt;Assumptions!$B$7),"Check line length",IF($J92&gt;Assumptions!$B$6,"Check labor hours",""))))))))</f>
        <v/>
      </c>
    </row>
    <row r="93" ht="24" customHeight="1">
      <c r="A93" s="13">
        <f>IF($D93="","",ROW()-8)</f>
        <v/>
      </c>
      <c r="B93" s="18" t="n"/>
      <c r="C93" s="19" t="n"/>
      <c r="D93" s="19" t="n"/>
      <c r="E93" s="20" t="n"/>
      <c r="F93" s="18" t="n"/>
      <c r="G93" s="39" t="n"/>
      <c r="H93" s="20" t="n"/>
      <c r="I93" s="40">
        <f>IF($D93="","",IF(OR($E93="",$G93=""),"",IFERROR($E93*$G93,"")))</f>
        <v/>
      </c>
      <c r="J93" s="23">
        <f>IF($D93="","",IF(OR($E93="",$H93=""),"",IFERROR($E93*$H93,"")))</f>
        <v/>
      </c>
      <c r="K93" s="40">
        <f>IF(OR($J93="",Assumptions!$B$3=""),"",IFERROR($J93*Assumptions!$B$3,""))</f>
        <v/>
      </c>
      <c r="L93" s="40">
        <f>IF($D93="","",IF($N93="Excluded","",IF(OR($I93="",$K93="",Assumptions!$B$4=""),"",IFERROR($I93*(1+Assumptions!$B$4)+$K93,""))))</f>
        <v/>
      </c>
      <c r="M93" s="18" t="n"/>
      <c r="N93" s="18" t="n"/>
      <c r="O93" s="24">
        <f>IF($D93="","",IF($N93="","Choose status",IF($N93="Excluded","",IF($N93="Needs Review","Review status",IF(OR($B93="",$C93="",$E93="",$F93="",$G93="",$H93="",$M93=""),"Complete inputs",IF(OR(Assumptions!$B$3="",Assumptions!$B$4="",Assumptions!$B$6="",Assumptions!$B$7=""),"Check pricing assumptions",IF(AND($B93="Line Set",$F93="ft",$E93&gt;Assumptions!$B$7),"Check line length",IF($J93&gt;Assumptions!$B$6,"Check labor hours",""))))))))</f>
        <v/>
      </c>
    </row>
    <row r="94" ht="24" customHeight="1">
      <c r="A94" s="25">
        <f>IF($D94="","",ROW()-8)</f>
        <v/>
      </c>
      <c r="B94" s="18" t="n"/>
      <c r="C94" s="19" t="n"/>
      <c r="D94" s="19" t="n"/>
      <c r="E94" s="20" t="n"/>
      <c r="F94" s="18" t="n"/>
      <c r="G94" s="39" t="n"/>
      <c r="H94" s="20" t="n"/>
      <c r="I94" s="41">
        <f>IF($D94="","",IF(OR($E94="",$G94=""),"",IFERROR($E94*$G94,"")))</f>
        <v/>
      </c>
      <c r="J94" s="27">
        <f>IF($D94="","",IF(OR($E94="",$H94=""),"",IFERROR($E94*$H94,"")))</f>
        <v/>
      </c>
      <c r="K94" s="41">
        <f>IF(OR($J94="",Assumptions!$B$3=""),"",IFERROR($J94*Assumptions!$B$3,""))</f>
        <v/>
      </c>
      <c r="L94" s="41">
        <f>IF($D94="","",IF($N94="Excluded","",IF(OR($I94="",$K94="",Assumptions!$B$4=""),"",IFERROR($I94*(1+Assumptions!$B$4)+$K94,""))))</f>
        <v/>
      </c>
      <c r="M94" s="18" t="n"/>
      <c r="N94" s="18" t="n"/>
      <c r="O94" s="28">
        <f>IF($D94="","",IF($N94="","Choose status",IF($N94="Excluded","",IF($N94="Needs Review","Review status",IF(OR($B94="",$C94="",$E94="",$F94="",$G94="",$H94="",$M94=""),"Complete inputs",IF(OR(Assumptions!$B$3="",Assumptions!$B$4="",Assumptions!$B$6="",Assumptions!$B$7=""),"Check pricing assumptions",IF(AND($B94="Line Set",$F94="ft",$E94&gt;Assumptions!$B$7),"Check line length",IF($J94&gt;Assumptions!$B$6,"Check labor hours",""))))))))</f>
        <v/>
      </c>
    </row>
    <row r="95" ht="24" customHeight="1">
      <c r="A95" s="13">
        <f>IF($D95="","",ROW()-8)</f>
        <v/>
      </c>
      <c r="B95" s="18" t="n"/>
      <c r="C95" s="19" t="n"/>
      <c r="D95" s="19" t="n"/>
      <c r="E95" s="20" t="n"/>
      <c r="F95" s="18" t="n"/>
      <c r="G95" s="39" t="n"/>
      <c r="H95" s="20" t="n"/>
      <c r="I95" s="40">
        <f>IF($D95="","",IF(OR($E95="",$G95=""),"",IFERROR($E95*$G95,"")))</f>
        <v/>
      </c>
      <c r="J95" s="23">
        <f>IF($D95="","",IF(OR($E95="",$H95=""),"",IFERROR($E95*$H95,"")))</f>
        <v/>
      </c>
      <c r="K95" s="40">
        <f>IF(OR($J95="",Assumptions!$B$3=""),"",IFERROR($J95*Assumptions!$B$3,""))</f>
        <v/>
      </c>
      <c r="L95" s="40">
        <f>IF($D95="","",IF($N95="Excluded","",IF(OR($I95="",$K95="",Assumptions!$B$4=""),"",IFERROR($I95*(1+Assumptions!$B$4)+$K95,""))))</f>
        <v/>
      </c>
      <c r="M95" s="18" t="n"/>
      <c r="N95" s="18" t="n"/>
      <c r="O95" s="24">
        <f>IF($D95="","",IF($N95="","Choose status",IF($N95="Excluded","",IF($N95="Needs Review","Review status",IF(OR($B95="",$C95="",$E95="",$F95="",$G95="",$H95="",$M95=""),"Complete inputs",IF(OR(Assumptions!$B$3="",Assumptions!$B$4="",Assumptions!$B$6="",Assumptions!$B$7=""),"Check pricing assumptions",IF(AND($B95="Line Set",$F95="ft",$E95&gt;Assumptions!$B$7),"Check line length",IF($J95&gt;Assumptions!$B$6,"Check labor hours",""))))))))</f>
        <v/>
      </c>
    </row>
    <row r="96" ht="24" customHeight="1">
      <c r="A96" s="25">
        <f>IF($D96="","",ROW()-8)</f>
        <v/>
      </c>
      <c r="B96" s="18" t="n"/>
      <c r="C96" s="19" t="n"/>
      <c r="D96" s="19" t="n"/>
      <c r="E96" s="20" t="n"/>
      <c r="F96" s="18" t="n"/>
      <c r="G96" s="39" t="n"/>
      <c r="H96" s="20" t="n"/>
      <c r="I96" s="41">
        <f>IF($D96="","",IF(OR($E96="",$G96=""),"",IFERROR($E96*$G96,"")))</f>
        <v/>
      </c>
      <c r="J96" s="27">
        <f>IF($D96="","",IF(OR($E96="",$H96=""),"",IFERROR($E96*$H96,"")))</f>
        <v/>
      </c>
      <c r="K96" s="41">
        <f>IF(OR($J96="",Assumptions!$B$3=""),"",IFERROR($J96*Assumptions!$B$3,""))</f>
        <v/>
      </c>
      <c r="L96" s="41">
        <f>IF($D96="","",IF($N96="Excluded","",IF(OR($I96="",$K96="",Assumptions!$B$4=""),"",IFERROR($I96*(1+Assumptions!$B$4)+$K96,""))))</f>
        <v/>
      </c>
      <c r="M96" s="18" t="n"/>
      <c r="N96" s="18" t="n"/>
      <c r="O96" s="28">
        <f>IF($D96="","",IF($N96="","Choose status",IF($N96="Excluded","",IF($N96="Needs Review","Review status",IF(OR($B96="",$C96="",$E96="",$F96="",$G96="",$H96="",$M96=""),"Complete inputs",IF(OR(Assumptions!$B$3="",Assumptions!$B$4="",Assumptions!$B$6="",Assumptions!$B$7=""),"Check pricing assumptions",IF(AND($B96="Line Set",$F96="ft",$E96&gt;Assumptions!$B$7),"Check line length",IF($J96&gt;Assumptions!$B$6,"Check labor hours",""))))))))</f>
        <v/>
      </c>
    </row>
    <row r="97" ht="24" customHeight="1">
      <c r="A97" s="13">
        <f>IF($D97="","",ROW()-8)</f>
        <v/>
      </c>
      <c r="B97" s="18" t="n"/>
      <c r="C97" s="19" t="n"/>
      <c r="D97" s="19" t="n"/>
      <c r="E97" s="20" t="n"/>
      <c r="F97" s="18" t="n"/>
      <c r="G97" s="39" t="n"/>
      <c r="H97" s="20" t="n"/>
      <c r="I97" s="40">
        <f>IF($D97="","",IF(OR($E97="",$G97=""),"",IFERROR($E97*$G97,"")))</f>
        <v/>
      </c>
      <c r="J97" s="23">
        <f>IF($D97="","",IF(OR($E97="",$H97=""),"",IFERROR($E97*$H97,"")))</f>
        <v/>
      </c>
      <c r="K97" s="40">
        <f>IF(OR($J97="",Assumptions!$B$3=""),"",IFERROR($J97*Assumptions!$B$3,""))</f>
        <v/>
      </c>
      <c r="L97" s="40">
        <f>IF($D97="","",IF($N97="Excluded","",IF(OR($I97="",$K97="",Assumptions!$B$4=""),"",IFERROR($I97*(1+Assumptions!$B$4)+$K97,""))))</f>
        <v/>
      </c>
      <c r="M97" s="18" t="n"/>
      <c r="N97" s="18" t="n"/>
      <c r="O97" s="24">
        <f>IF($D97="","",IF($N97="","Choose status",IF($N97="Excluded","",IF($N97="Needs Review","Review status",IF(OR($B97="",$C97="",$E97="",$F97="",$G97="",$H97="",$M97=""),"Complete inputs",IF(OR(Assumptions!$B$3="",Assumptions!$B$4="",Assumptions!$B$6="",Assumptions!$B$7=""),"Check pricing assumptions",IF(AND($B97="Line Set",$F97="ft",$E97&gt;Assumptions!$B$7),"Check line length",IF($J97&gt;Assumptions!$B$6,"Check labor hours",""))))))))</f>
        <v/>
      </c>
    </row>
    <row r="98" ht="24" customHeight="1">
      <c r="A98" s="25">
        <f>IF($D98="","",ROW()-8)</f>
        <v/>
      </c>
      <c r="B98" s="18" t="n"/>
      <c r="C98" s="19" t="n"/>
      <c r="D98" s="19" t="n"/>
      <c r="E98" s="20" t="n"/>
      <c r="F98" s="18" t="n"/>
      <c r="G98" s="39" t="n"/>
      <c r="H98" s="20" t="n"/>
      <c r="I98" s="41">
        <f>IF($D98="","",IF(OR($E98="",$G98=""),"",IFERROR($E98*$G98,"")))</f>
        <v/>
      </c>
      <c r="J98" s="27">
        <f>IF($D98="","",IF(OR($E98="",$H98=""),"",IFERROR($E98*$H98,"")))</f>
        <v/>
      </c>
      <c r="K98" s="41">
        <f>IF(OR($J98="",Assumptions!$B$3=""),"",IFERROR($J98*Assumptions!$B$3,""))</f>
        <v/>
      </c>
      <c r="L98" s="41">
        <f>IF($D98="","",IF($N98="Excluded","",IF(OR($I98="",$K98="",Assumptions!$B$4=""),"",IFERROR($I98*(1+Assumptions!$B$4)+$K98,""))))</f>
        <v/>
      </c>
      <c r="M98" s="18" t="n"/>
      <c r="N98" s="18" t="n"/>
      <c r="O98" s="28">
        <f>IF($D98="","",IF($N98="","Choose status",IF($N98="Excluded","",IF($N98="Needs Review","Review status",IF(OR($B98="",$C98="",$E98="",$F98="",$G98="",$H98="",$M98=""),"Complete inputs",IF(OR(Assumptions!$B$3="",Assumptions!$B$4="",Assumptions!$B$6="",Assumptions!$B$7=""),"Check pricing assumptions",IF(AND($B98="Line Set",$F98="ft",$E98&gt;Assumptions!$B$7),"Check line length",IF($J98&gt;Assumptions!$B$6,"Check labor hours",""))))))))</f>
        <v/>
      </c>
    </row>
    <row r="99" ht="24" customHeight="1">
      <c r="A99" s="13">
        <f>IF($D99="","",ROW()-8)</f>
        <v/>
      </c>
      <c r="B99" s="18" t="n"/>
      <c r="C99" s="19" t="n"/>
      <c r="D99" s="19" t="n"/>
      <c r="E99" s="20" t="n"/>
      <c r="F99" s="18" t="n"/>
      <c r="G99" s="39" t="n"/>
      <c r="H99" s="20" t="n"/>
      <c r="I99" s="40">
        <f>IF($D99="","",IF(OR($E99="",$G99=""),"",IFERROR($E99*$G99,"")))</f>
        <v/>
      </c>
      <c r="J99" s="23">
        <f>IF($D99="","",IF(OR($E99="",$H99=""),"",IFERROR($E99*$H99,"")))</f>
        <v/>
      </c>
      <c r="K99" s="40">
        <f>IF(OR($J99="",Assumptions!$B$3=""),"",IFERROR($J99*Assumptions!$B$3,""))</f>
        <v/>
      </c>
      <c r="L99" s="40">
        <f>IF($D99="","",IF($N99="Excluded","",IF(OR($I99="",$K99="",Assumptions!$B$4=""),"",IFERROR($I99*(1+Assumptions!$B$4)+$K99,""))))</f>
        <v/>
      </c>
      <c r="M99" s="18" t="n"/>
      <c r="N99" s="18" t="n"/>
      <c r="O99" s="24">
        <f>IF($D99="","",IF($N99="","Choose status",IF($N99="Excluded","",IF($N99="Needs Review","Review status",IF(OR($B99="",$C99="",$E99="",$F99="",$G99="",$H99="",$M99=""),"Complete inputs",IF(OR(Assumptions!$B$3="",Assumptions!$B$4="",Assumptions!$B$6="",Assumptions!$B$7=""),"Check pricing assumptions",IF(AND($B99="Line Set",$F99="ft",$E99&gt;Assumptions!$B$7),"Check line length",IF($J99&gt;Assumptions!$B$6,"Check labor hours",""))))))))</f>
        <v/>
      </c>
    </row>
    <row r="100" ht="24" customHeight="1">
      <c r="A100" s="25">
        <f>IF($D100="","",ROW()-8)</f>
        <v/>
      </c>
      <c r="B100" s="18" t="n"/>
      <c r="C100" s="19" t="n"/>
      <c r="D100" s="19" t="n"/>
      <c r="E100" s="20" t="n"/>
      <c r="F100" s="18" t="n"/>
      <c r="G100" s="39" t="n"/>
      <c r="H100" s="20" t="n"/>
      <c r="I100" s="41">
        <f>IF($D100="","",IF(OR($E100="",$G100=""),"",IFERROR($E100*$G100,"")))</f>
        <v/>
      </c>
      <c r="J100" s="27">
        <f>IF($D100="","",IF(OR($E100="",$H100=""),"",IFERROR($E100*$H100,"")))</f>
        <v/>
      </c>
      <c r="K100" s="41">
        <f>IF(OR($J100="",Assumptions!$B$3=""),"",IFERROR($J100*Assumptions!$B$3,""))</f>
        <v/>
      </c>
      <c r="L100" s="41">
        <f>IF($D100="","",IF($N100="Excluded","",IF(OR($I100="",$K100="",Assumptions!$B$4=""),"",IFERROR($I100*(1+Assumptions!$B$4)+$K100,""))))</f>
        <v/>
      </c>
      <c r="M100" s="18" t="n"/>
      <c r="N100" s="18" t="n"/>
      <c r="O100" s="28">
        <f>IF($D100="","",IF($N100="","Choose status",IF($N100="Excluded","",IF($N100="Needs Review","Review status",IF(OR($B100="",$C100="",$E100="",$F100="",$G100="",$H100="",$M100=""),"Complete inputs",IF(OR(Assumptions!$B$3="",Assumptions!$B$4="",Assumptions!$B$6="",Assumptions!$B$7=""),"Check pricing assumptions",IF(AND($B100="Line Set",$F100="ft",$E100&gt;Assumptions!$B$7),"Check line length",IF($J100&gt;Assumptions!$B$6,"Check labor hours",""))))))))</f>
        <v/>
      </c>
    </row>
    <row r="101" ht="24" customHeight="1">
      <c r="A101" s="13">
        <f>IF($D101="","",ROW()-8)</f>
        <v/>
      </c>
      <c r="B101" s="18" t="n"/>
      <c r="C101" s="19" t="n"/>
      <c r="D101" s="19" t="n"/>
      <c r="E101" s="20" t="n"/>
      <c r="F101" s="18" t="n"/>
      <c r="G101" s="39" t="n"/>
      <c r="H101" s="20" t="n"/>
      <c r="I101" s="40">
        <f>IF($D101="","",IF(OR($E101="",$G101=""),"",IFERROR($E101*$G101,"")))</f>
        <v/>
      </c>
      <c r="J101" s="23">
        <f>IF($D101="","",IF(OR($E101="",$H101=""),"",IFERROR($E101*$H101,"")))</f>
        <v/>
      </c>
      <c r="K101" s="40">
        <f>IF(OR($J101="",Assumptions!$B$3=""),"",IFERROR($J101*Assumptions!$B$3,""))</f>
        <v/>
      </c>
      <c r="L101" s="40">
        <f>IF($D101="","",IF($N101="Excluded","",IF(OR($I101="",$K101="",Assumptions!$B$4=""),"",IFERROR($I101*(1+Assumptions!$B$4)+$K101,""))))</f>
        <v/>
      </c>
      <c r="M101" s="18" t="n"/>
      <c r="N101" s="18" t="n"/>
      <c r="O101" s="24">
        <f>IF($D101="","",IF($N101="","Choose status",IF($N101="Excluded","",IF($N101="Needs Review","Review status",IF(OR($B101="",$C101="",$E101="",$F101="",$G101="",$H101="",$M101=""),"Complete inputs",IF(OR(Assumptions!$B$3="",Assumptions!$B$4="",Assumptions!$B$6="",Assumptions!$B$7=""),"Check pricing assumptions",IF(AND($B101="Line Set",$F101="ft",$E101&gt;Assumptions!$B$7),"Check line length",IF($J101&gt;Assumptions!$B$6,"Check labor hours",""))))))))</f>
        <v/>
      </c>
    </row>
    <row r="102" ht="24" customHeight="1">
      <c r="A102" s="25">
        <f>IF($D102="","",ROW()-8)</f>
        <v/>
      </c>
      <c r="B102" s="18" t="n"/>
      <c r="C102" s="19" t="n"/>
      <c r="D102" s="19" t="n"/>
      <c r="E102" s="20" t="n"/>
      <c r="F102" s="18" t="n"/>
      <c r="G102" s="39" t="n"/>
      <c r="H102" s="20" t="n"/>
      <c r="I102" s="41">
        <f>IF($D102="","",IF(OR($E102="",$G102=""),"",IFERROR($E102*$G102,"")))</f>
        <v/>
      </c>
      <c r="J102" s="27">
        <f>IF($D102="","",IF(OR($E102="",$H102=""),"",IFERROR($E102*$H102,"")))</f>
        <v/>
      </c>
      <c r="K102" s="41">
        <f>IF(OR($J102="",Assumptions!$B$3=""),"",IFERROR($J102*Assumptions!$B$3,""))</f>
        <v/>
      </c>
      <c r="L102" s="41">
        <f>IF($D102="","",IF($N102="Excluded","",IF(OR($I102="",$K102="",Assumptions!$B$4=""),"",IFERROR($I102*(1+Assumptions!$B$4)+$K102,""))))</f>
        <v/>
      </c>
      <c r="M102" s="18" t="n"/>
      <c r="N102" s="18" t="n"/>
      <c r="O102" s="28">
        <f>IF($D102="","",IF($N102="","Choose status",IF($N102="Excluded","",IF($N102="Needs Review","Review status",IF(OR($B102="",$C102="",$E102="",$F102="",$G102="",$H102="",$M102=""),"Complete inputs",IF(OR(Assumptions!$B$3="",Assumptions!$B$4="",Assumptions!$B$6="",Assumptions!$B$7=""),"Check pricing assumptions",IF(AND($B102="Line Set",$F102="ft",$E102&gt;Assumptions!$B$7),"Check line length",IF($J102&gt;Assumptions!$B$6,"Check labor hours",""))))))))</f>
        <v/>
      </c>
    </row>
    <row r="103" ht="24" customHeight="1">
      <c r="A103" s="13">
        <f>IF($D103="","",ROW()-8)</f>
        <v/>
      </c>
      <c r="B103" s="18" t="n"/>
      <c r="C103" s="19" t="n"/>
      <c r="D103" s="19" t="n"/>
      <c r="E103" s="20" t="n"/>
      <c r="F103" s="18" t="n"/>
      <c r="G103" s="39" t="n"/>
      <c r="H103" s="20" t="n"/>
      <c r="I103" s="40">
        <f>IF($D103="","",IF(OR($E103="",$G103=""),"",IFERROR($E103*$G103,"")))</f>
        <v/>
      </c>
      <c r="J103" s="23">
        <f>IF($D103="","",IF(OR($E103="",$H103=""),"",IFERROR($E103*$H103,"")))</f>
        <v/>
      </c>
      <c r="K103" s="40">
        <f>IF(OR($J103="",Assumptions!$B$3=""),"",IFERROR($J103*Assumptions!$B$3,""))</f>
        <v/>
      </c>
      <c r="L103" s="40">
        <f>IF($D103="","",IF($N103="Excluded","",IF(OR($I103="",$K103="",Assumptions!$B$4=""),"",IFERROR($I103*(1+Assumptions!$B$4)+$K103,""))))</f>
        <v/>
      </c>
      <c r="M103" s="18" t="n"/>
      <c r="N103" s="18" t="n"/>
      <c r="O103" s="24">
        <f>IF($D103="","",IF($N103="","Choose status",IF($N103="Excluded","",IF($N103="Needs Review","Review status",IF(OR($B103="",$C103="",$E103="",$F103="",$G103="",$H103="",$M103=""),"Complete inputs",IF(OR(Assumptions!$B$3="",Assumptions!$B$4="",Assumptions!$B$6="",Assumptions!$B$7=""),"Check pricing assumptions",IF(AND($B103="Line Set",$F103="ft",$E103&gt;Assumptions!$B$7),"Check line length",IF($J103&gt;Assumptions!$B$6,"Check labor hours",""))))))))</f>
        <v/>
      </c>
    </row>
    <row r="104" ht="24" customHeight="1">
      <c r="A104" s="25">
        <f>IF($D104="","",ROW()-8)</f>
        <v/>
      </c>
      <c r="B104" s="18" t="n"/>
      <c r="C104" s="19" t="n"/>
      <c r="D104" s="19" t="n"/>
      <c r="E104" s="20" t="n"/>
      <c r="F104" s="18" t="n"/>
      <c r="G104" s="39" t="n"/>
      <c r="H104" s="20" t="n"/>
      <c r="I104" s="41">
        <f>IF($D104="","",IF(OR($E104="",$G104=""),"",IFERROR($E104*$G104,"")))</f>
        <v/>
      </c>
      <c r="J104" s="27">
        <f>IF($D104="","",IF(OR($E104="",$H104=""),"",IFERROR($E104*$H104,"")))</f>
        <v/>
      </c>
      <c r="K104" s="41">
        <f>IF(OR($J104="",Assumptions!$B$3=""),"",IFERROR($J104*Assumptions!$B$3,""))</f>
        <v/>
      </c>
      <c r="L104" s="41">
        <f>IF($D104="","",IF($N104="Excluded","",IF(OR($I104="",$K104="",Assumptions!$B$4=""),"",IFERROR($I104*(1+Assumptions!$B$4)+$K104,""))))</f>
        <v/>
      </c>
      <c r="M104" s="18" t="n"/>
      <c r="N104" s="18" t="n"/>
      <c r="O104" s="28">
        <f>IF($D104="","",IF($N104="","Choose status",IF($N104="Excluded","",IF($N104="Needs Review","Review status",IF(OR($B104="",$C104="",$E104="",$F104="",$G104="",$H104="",$M104=""),"Complete inputs",IF(OR(Assumptions!$B$3="",Assumptions!$B$4="",Assumptions!$B$6="",Assumptions!$B$7=""),"Check pricing assumptions",IF(AND($B104="Line Set",$F104="ft",$E104&gt;Assumptions!$B$7),"Check line length",IF($J104&gt;Assumptions!$B$6,"Check labor hours",""))))))))</f>
        <v/>
      </c>
    </row>
    <row r="105" ht="24" customHeight="1">
      <c r="A105" s="13">
        <f>IF($D105="","",ROW()-8)</f>
        <v/>
      </c>
      <c r="B105" s="18" t="n"/>
      <c r="C105" s="19" t="n"/>
      <c r="D105" s="19" t="n"/>
      <c r="E105" s="20" t="n"/>
      <c r="F105" s="18" t="n"/>
      <c r="G105" s="39" t="n"/>
      <c r="H105" s="20" t="n"/>
      <c r="I105" s="40">
        <f>IF($D105="","",IF(OR($E105="",$G105=""),"",IFERROR($E105*$G105,"")))</f>
        <v/>
      </c>
      <c r="J105" s="23">
        <f>IF($D105="","",IF(OR($E105="",$H105=""),"",IFERROR($E105*$H105,"")))</f>
        <v/>
      </c>
      <c r="K105" s="40">
        <f>IF(OR($J105="",Assumptions!$B$3=""),"",IFERROR($J105*Assumptions!$B$3,""))</f>
        <v/>
      </c>
      <c r="L105" s="40">
        <f>IF($D105="","",IF($N105="Excluded","",IF(OR($I105="",$K105="",Assumptions!$B$4=""),"",IFERROR($I105*(1+Assumptions!$B$4)+$K105,""))))</f>
        <v/>
      </c>
      <c r="M105" s="18" t="n"/>
      <c r="N105" s="18" t="n"/>
      <c r="O105" s="24">
        <f>IF($D105="","",IF($N105="","Choose status",IF($N105="Excluded","",IF($N105="Needs Review","Review status",IF(OR($B105="",$C105="",$E105="",$F105="",$G105="",$H105="",$M105=""),"Complete inputs",IF(OR(Assumptions!$B$3="",Assumptions!$B$4="",Assumptions!$B$6="",Assumptions!$B$7=""),"Check pricing assumptions",IF(AND($B105="Line Set",$F105="ft",$E105&gt;Assumptions!$B$7),"Check line length",IF($J105&gt;Assumptions!$B$6,"Check labor hours",""))))))))</f>
        <v/>
      </c>
    </row>
    <row r="106" ht="24" customHeight="1">
      <c r="A106" s="25">
        <f>IF($D106="","",ROW()-8)</f>
        <v/>
      </c>
      <c r="B106" s="18" t="n"/>
      <c r="C106" s="19" t="n"/>
      <c r="D106" s="19" t="n"/>
      <c r="E106" s="20" t="n"/>
      <c r="F106" s="18" t="n"/>
      <c r="G106" s="39" t="n"/>
      <c r="H106" s="20" t="n"/>
      <c r="I106" s="41">
        <f>IF($D106="","",IF(OR($E106="",$G106=""),"",IFERROR($E106*$G106,"")))</f>
        <v/>
      </c>
      <c r="J106" s="27">
        <f>IF($D106="","",IF(OR($E106="",$H106=""),"",IFERROR($E106*$H106,"")))</f>
        <v/>
      </c>
      <c r="K106" s="41">
        <f>IF(OR($J106="",Assumptions!$B$3=""),"",IFERROR($J106*Assumptions!$B$3,""))</f>
        <v/>
      </c>
      <c r="L106" s="41">
        <f>IF($D106="","",IF($N106="Excluded","",IF(OR($I106="",$K106="",Assumptions!$B$4=""),"",IFERROR($I106*(1+Assumptions!$B$4)+$K106,""))))</f>
        <v/>
      </c>
      <c r="M106" s="18" t="n"/>
      <c r="N106" s="18" t="n"/>
      <c r="O106" s="28">
        <f>IF($D106="","",IF($N106="","Choose status",IF($N106="Excluded","",IF($N106="Needs Review","Review status",IF(OR($B106="",$C106="",$E106="",$F106="",$G106="",$H106="",$M106=""),"Complete inputs",IF(OR(Assumptions!$B$3="",Assumptions!$B$4="",Assumptions!$B$6="",Assumptions!$B$7=""),"Check pricing assumptions",IF(AND($B106="Line Set",$F106="ft",$E106&gt;Assumptions!$B$7),"Check line length",IF($J106&gt;Assumptions!$B$6,"Check labor hours",""))))))))</f>
        <v/>
      </c>
    </row>
    <row r="107" ht="24" customHeight="1">
      <c r="A107" s="13">
        <f>IF($D107="","",ROW()-8)</f>
        <v/>
      </c>
      <c r="B107" s="18" t="n"/>
      <c r="C107" s="19" t="n"/>
      <c r="D107" s="19" t="n"/>
      <c r="E107" s="20" t="n"/>
      <c r="F107" s="18" t="n"/>
      <c r="G107" s="39" t="n"/>
      <c r="H107" s="20" t="n"/>
      <c r="I107" s="40">
        <f>IF($D107="","",IF(OR($E107="",$G107=""),"",IFERROR($E107*$G107,"")))</f>
        <v/>
      </c>
      <c r="J107" s="23">
        <f>IF($D107="","",IF(OR($E107="",$H107=""),"",IFERROR($E107*$H107,"")))</f>
        <v/>
      </c>
      <c r="K107" s="40">
        <f>IF(OR($J107="",Assumptions!$B$3=""),"",IFERROR($J107*Assumptions!$B$3,""))</f>
        <v/>
      </c>
      <c r="L107" s="40">
        <f>IF($D107="","",IF($N107="Excluded","",IF(OR($I107="",$K107="",Assumptions!$B$4=""),"",IFERROR($I107*(1+Assumptions!$B$4)+$K107,""))))</f>
        <v/>
      </c>
      <c r="M107" s="18" t="n"/>
      <c r="N107" s="18" t="n"/>
      <c r="O107" s="24">
        <f>IF($D107="","",IF($N107="","Choose status",IF($N107="Excluded","",IF($N107="Needs Review","Review status",IF(OR($B107="",$C107="",$E107="",$F107="",$G107="",$H107="",$M107=""),"Complete inputs",IF(OR(Assumptions!$B$3="",Assumptions!$B$4="",Assumptions!$B$6="",Assumptions!$B$7=""),"Check pricing assumptions",IF(AND($B107="Line Set",$F107="ft",$E107&gt;Assumptions!$B$7),"Check line length",IF($J107&gt;Assumptions!$B$6,"Check labor hours",""))))))))</f>
        <v/>
      </c>
    </row>
    <row r="108" ht="24" customHeight="1">
      <c r="A108" s="25">
        <f>IF($D108="","",ROW()-8)</f>
        <v/>
      </c>
      <c r="B108" s="18" t="n"/>
      <c r="C108" s="19" t="n"/>
      <c r="D108" s="19" t="n"/>
      <c r="E108" s="20" t="n"/>
      <c r="F108" s="18" t="n"/>
      <c r="G108" s="39" t="n"/>
      <c r="H108" s="20" t="n"/>
      <c r="I108" s="41">
        <f>IF($D108="","",IF(OR($E108="",$G108=""),"",IFERROR($E108*$G108,"")))</f>
        <v/>
      </c>
      <c r="J108" s="27">
        <f>IF($D108="","",IF(OR($E108="",$H108=""),"",IFERROR($E108*$H108,"")))</f>
        <v/>
      </c>
      <c r="K108" s="41">
        <f>IF(OR($J108="",Assumptions!$B$3=""),"",IFERROR($J108*Assumptions!$B$3,""))</f>
        <v/>
      </c>
      <c r="L108" s="41">
        <f>IF($D108="","",IF($N108="Excluded","",IF(OR($I108="",$K108="",Assumptions!$B$4=""),"",IFERROR($I108*(1+Assumptions!$B$4)+$K108,""))))</f>
        <v/>
      </c>
      <c r="M108" s="18" t="n"/>
      <c r="N108" s="18" t="n"/>
      <c r="O108" s="28">
        <f>IF($D108="","",IF($N108="","Choose status",IF($N108="Excluded","",IF($N108="Needs Review","Review status",IF(OR($B108="",$C108="",$E108="",$F108="",$G108="",$H108="",$M108=""),"Complete inputs",IF(OR(Assumptions!$B$3="",Assumptions!$B$4="",Assumptions!$B$6="",Assumptions!$B$7=""),"Check pricing assumptions",IF(AND($B108="Line Set",$F108="ft",$E108&gt;Assumptions!$B$7),"Check line length",IF($J108&gt;Assumptions!$B$6,"Check labor hours",""))))))))</f>
        <v/>
      </c>
    </row>
  </sheetData>
  <autoFilter ref="A8:O108"/>
  <mergeCells count="1">
    <mergeCell ref="A1:O1"/>
  </mergeCells>
  <conditionalFormatting sqref="O9:O108">
    <cfRule type="expression" priority="1" dxfId="0">
      <formula>$O9&lt;&gt;""</formula>
    </cfRule>
  </conditionalFormatting>
  <conditionalFormatting sqref="N9:N108">
    <cfRule type="expression" priority="2" dxfId="1">
      <formula>$N9="Included"</formula>
    </cfRule>
    <cfRule type="expression" priority="3" dxfId="2">
      <formula>$N9="Optional"</formula>
    </cfRule>
    <cfRule type="expression" priority="4" dxfId="0">
      <formula>$N9="Needs Review"</formula>
    </cfRule>
    <cfRule type="expression" priority="5" dxfId="3">
      <formula>$N9="Excluded"</formula>
    </cfRule>
  </conditionalFormatting>
  <conditionalFormatting sqref="E9:E108">
    <cfRule type="expression" priority="6" dxfId="0">
      <formula>AND($B9="Line Set",$F9="ft",$E9&gt;Assumptions!$B$7)</formula>
    </cfRule>
  </conditionalFormatting>
  <dataValidations count="7">
    <dataValidation sqref="B5" showDropDown="0" showInputMessage="1" showErrorMessage="1" allowBlank="0" errorTitle="Invalid estimate status" error="Choose a value from the list." promptTitle="Estimate status" prompt="Choose a stable estimate status." type="list" errorStyle="stop">
      <formula1>"Draft,Reviewing,Ready to Present,Closed"</formula1>
    </dataValidation>
    <dataValidation sqref="B9:B108" showDropDown="0" showInputMessage="1" showErrorMessage="1" allowBlank="0" errorTitle="Invalid item type" error="Choose Equipment, Line Set, Accessory, or Labor." promptTitle="Item type" prompt="Choose the scope category for this estimate line." type="list" errorStyle="stop">
      <formula1>"Equipment,Line Set,Accessory,Labor"</formula1>
    </dataValidation>
    <dataValidation sqref="E9:E108" showDropDown="0" showInputMessage="1" showErrorMessage="1" allowBlank="0" errorTitle="Invalid quantity" error="Quantity must be greater than zero." promptTitle="Quantity" prompt="Enter a quantity greater than zero." type="decimal" errorStyle="stop" operator="greaterThan">
      <formula1>0</formula1>
    </dataValidation>
    <dataValidation sqref="F9:F108" showDropDown="0" showInputMessage="1" showErrorMessage="1" allowBlank="0" errorTitle="Invalid unit" error="Choose ea, ft, job, or kit." promptTitle="Unit" prompt="Choose the unit used for quantity and labor." type="list" errorStyle="stop">
      <formula1>"ea,ft,job,kit"</formula1>
    </dataValidation>
    <dataValidation sqref="G9:G108 H9:H108" showDropDown="0" showInputMessage="1" showErrorMessage="1" allowBlank="0" errorTitle="Invalid number" error="Enter zero or a positive decimal value." promptTitle="Cost or labor input" prompt="Enter zero or a positive decimal value." type="decimal" errorStyle="stop" operator="greaterThanOrEqual">
      <formula1>0</formula1>
    </dataValidation>
    <dataValidation sqref="M9:M108" showDropDown="0" showInputMessage="1" showErrorMessage="1" allowBlank="0" errorTitle="Invalid responsibility" error="Choose a value from the list." promptTitle="Responsibility" prompt="Choose the party responsible for this line." type="list" errorStyle="stop">
      <formula1>"HVAC Contractor,Customer,Other Trade"</formula1>
    </dataValidation>
    <dataValidation sqref="N9:N108" showDropDown="0" showInputMessage="1" showErrorMessage="1" allowBlank="0" errorTitle="Invalid line status" error="Choose Included, Optional, Excluded, or Needs Review." promptTitle="Line status" prompt="Choose how this line is treated in the estimate." type="list" errorStyle="stop">
      <formula1>"Included,Optional,Excluded,Needs Review"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I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1" customWidth="1" min="3" max="3"/>
    <col width="3" customWidth="1" min="4" max="4"/>
    <col width="17" customWidth="1" min="5" max="5"/>
    <col width="12" customWidth="1" min="6" max="6"/>
    <col width="20" customWidth="1" min="7" max="7"/>
    <col width="17" customWidth="1" min="8" max="8"/>
    <col width="19" customWidth="1" min="9" max="9"/>
  </cols>
  <sheetData>
    <row r="1" ht="28" customHeight="1">
      <c r="A1" s="1" t="inlineStr">
        <is>
          <t>Editable Estimate Assumptions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>
      <c r="A2" s="3" t="inlineStr">
        <is>
          <t>Pricing Input</t>
        </is>
      </c>
      <c r="B2" s="3" t="inlineStr">
        <is>
          <t>Value</t>
        </is>
      </c>
      <c r="C2" s="3" t="inlineStr">
        <is>
          <t>Unit or Use</t>
        </is>
      </c>
      <c r="E2" s="3" t="inlineStr">
        <is>
          <t>Item Types</t>
        </is>
      </c>
      <c r="F2" s="3" t="inlineStr">
        <is>
          <t>Units</t>
        </is>
      </c>
      <c r="G2" s="3" t="inlineStr">
        <is>
          <t>Responsibilities</t>
        </is>
      </c>
      <c r="H2" s="3" t="inlineStr">
        <is>
          <t>Line Status</t>
        </is>
      </c>
      <c r="I2" s="3" t="inlineStr">
        <is>
          <t>Estimate Status</t>
        </is>
      </c>
    </row>
    <row r="3">
      <c r="A3" s="28" t="inlineStr">
        <is>
          <t>Standard labor rate</t>
        </is>
      </c>
      <c r="B3" s="42" t="n">
        <v>115</v>
      </c>
      <c r="C3" s="28" t="inlineStr">
        <is>
          <t>US dollars per labor hour</t>
        </is>
      </c>
      <c r="E3" s="10" t="inlineStr">
        <is>
          <t>Equipment</t>
        </is>
      </c>
      <c r="F3" s="10" t="inlineStr">
        <is>
          <t>ea</t>
        </is>
      </c>
      <c r="G3" s="10" t="inlineStr">
        <is>
          <t>HVAC Contractor</t>
        </is>
      </c>
      <c r="H3" s="10" t="inlineStr">
        <is>
          <t>Included</t>
        </is>
      </c>
      <c r="I3" s="10" t="inlineStr">
        <is>
          <t>Draft</t>
        </is>
      </c>
    </row>
    <row r="4">
      <c r="A4" s="24" t="inlineStr">
        <is>
          <t>Material markup</t>
        </is>
      </c>
      <c r="B4" s="43" t="n">
        <v>0.25</v>
      </c>
      <c r="C4" s="24" t="inlineStr">
        <is>
          <t>Applied to extended material cost</t>
        </is>
      </c>
      <c r="E4" s="6" t="inlineStr">
        <is>
          <t>Line Set</t>
        </is>
      </c>
      <c r="F4" s="6" t="inlineStr">
        <is>
          <t>ft</t>
        </is>
      </c>
      <c r="G4" s="6" t="inlineStr">
        <is>
          <t>Customer</t>
        </is>
      </c>
      <c r="H4" s="6" t="inlineStr">
        <is>
          <t>Optional</t>
        </is>
      </c>
      <c r="I4" s="6" t="inlineStr">
        <is>
          <t>Reviewing</t>
        </is>
      </c>
    </row>
    <row r="5">
      <c r="A5" s="28" t="inlineStr">
        <is>
          <t>Contingency</t>
        </is>
      </c>
      <c r="B5" s="43" t="n">
        <v>0.05</v>
      </c>
      <c r="C5" s="28" t="inlineStr">
        <is>
          <t>Applied to included price</t>
        </is>
      </c>
      <c r="E5" s="10" t="inlineStr">
        <is>
          <t>Accessory</t>
        </is>
      </c>
      <c r="F5" s="10" t="inlineStr">
        <is>
          <t>job</t>
        </is>
      </c>
      <c r="G5" s="10" t="inlineStr">
        <is>
          <t>Other Trade</t>
        </is>
      </c>
      <c r="H5" s="10" t="inlineStr">
        <is>
          <t>Excluded</t>
        </is>
      </c>
      <c r="I5" s="10" t="inlineStr">
        <is>
          <t>Ready to Present</t>
        </is>
      </c>
    </row>
    <row r="6">
      <c r="A6" s="24" t="inlineStr">
        <is>
          <t>Labor-hours review threshold</t>
        </is>
      </c>
      <c r="B6" s="31" t="n">
        <v>8</v>
      </c>
      <c r="C6" s="24" t="inlineStr">
        <is>
          <t>Labor hours per line</t>
        </is>
      </c>
      <c r="E6" s="6" t="inlineStr">
        <is>
          <t>Labor</t>
        </is>
      </c>
      <c r="F6" s="6" t="inlineStr">
        <is>
          <t>kit</t>
        </is>
      </c>
      <c r="G6" s="6" t="inlineStr"/>
      <c r="H6" s="6" t="inlineStr">
        <is>
          <t>Needs Review</t>
        </is>
      </c>
      <c r="I6" s="6" t="inlineStr">
        <is>
          <t>Closed</t>
        </is>
      </c>
    </row>
    <row r="7">
      <c r="A7" s="28" t="inlineStr">
        <is>
          <t>Line-set length review threshold</t>
        </is>
      </c>
      <c r="B7" s="31" t="n">
        <v>50</v>
      </c>
      <c r="C7" s="28" t="inlineStr">
        <is>
          <t>Feet per line</t>
        </is>
      </c>
    </row>
    <row r="8"/>
    <row r="9" ht="42" customHeight="1">
      <c r="A9" s="14" t="inlineStr">
        <is>
          <t>Use reminder</t>
        </is>
      </c>
      <c r="B9" s="32" t="inlineStr">
        <is>
          <t>These inputs support estimating only. Review actual scope, pricing, equipment requirements, and local obligations before use.</t>
        </is>
      </c>
    </row>
  </sheetData>
  <mergeCells count="1">
    <mergeCell ref="A1:I1"/>
  </mergeCells>
  <dataValidations count="2">
    <dataValidation sqref="B3 B6:B7" showDropDown="0" showInputMessage="1" showErrorMessage="1" allowBlank="0" errorTitle="Invalid assumption" error="Enter zero or a positive decimal value." promptTitle="Nonnegative assumption" prompt="Enter zero or a positive decimal value." type="decimal" errorStyle="stop" operator="greaterThanOrEqual">
      <formula1>0</formula1>
    </dataValidation>
    <dataValidation sqref="B4:B5" showDropDown="0" showInputMessage="1" showErrorMessage="1" allowBlank="0" errorTitle="Invalid percentage" error="Enter a value from 0 through 1." promptTitle="Percentage assumption" prompt="Enter a decimal percentage from 0 through 1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Cedar Field HVAC</dc:creator>
  <dc:title xmlns:dc="http://purl.org/dc/elements/1.1/">HVAC Mini-Split Installation Estimate</dc:title>
  <dc:subject xmlns:dc="http://purl.org/dc/elements/1.1/">Fictional mini-split installation pricing estimate</dc:subject>
  <dcterms:created xmlns:dcterms="http://purl.org/dc/terms/" xmlns:xsi="http://www.w3.org/2001/XMLSchema-instance" xsi:type="dcterms:W3CDTF">2026-09-11T20:38:41Z</dcterms:created>
  <dcterms:modified xmlns:dcterms="http://purl.org/dc/terms/" xmlns:xsi="http://www.w3.org/2001/XMLSchema-instance" xsi:type="dcterms:W3CDTF">2026-09-11T20:38:42+00:00Z</dcterms:modified>
</cp:coreProperties>
</file>