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'Estimate'!$A$4:$V$104</definedName>
    <definedName name="_xlnm._FilterDatabase" localSheetId="2" hidden="1">'Assumptions'!$A$2:$C$17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i val="1"/>
      <color rgb="005D6F75"/>
      <sz val="9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  <fill>
      <patternFill patternType="solid">
        <fgColor rgb="00E87524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2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2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2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right" vertical="center"/>
    </xf>
    <xf numFmtId="2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Lines by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7D8D"/>
              </a:solidFill>
              <a:prstDash val="solid"/>
            </a:ln>
          </spPr>
          <cat>
            <numRef>
              <f>'Summary'!$D$4:$D$9</f>
            </numRef>
          </cat>
          <val>
            <numRef>
              <f>'Summary'!$E$4:$E$9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Lines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Workbook note</author>
  </authors>
  <commentList>
    <comment ref="I4" authorId="0" shapeId="0">
      <text>
        <t>Optional line override. Leave blank to use the default waste allowance on Assumptions.</t>
      </text>
    </comment>
    <comment ref="N4" authorId="0" shapeId="0">
      <text>
        <t>Planning calculation only. Confirm whether tax applies and verify the appropriate rate.</t>
      </text>
    </comment>
    <comment ref="P4" authorId="0" shapeId="0">
      <text>
        <t>Optional line override. Leave blank to use the default labor rate on Assumptions.</t>
      </text>
    </comment>
    <comment ref="S4" authorId="0" shapeId="0">
      <text>
        <t>Optional line override. Leave blank to use the default markup on Assumptions.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2664000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L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19" customWidth="1" min="4" max="4"/>
    <col width="15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" t="inlineStr">
        <is>
          <t>HVAC Material Cost Estimator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/>
    <row r="3">
      <c r="A3" s="4" t="inlineStr">
        <is>
          <t>Estimate Totals</t>
        </is>
      </c>
      <c r="B3" s="4" t="inlineStr">
        <is>
          <t>Value</t>
        </is>
      </c>
      <c r="D3" s="4" t="inlineStr">
        <is>
          <t>Status</t>
        </is>
      </c>
      <c r="E3" s="4" t="inlineStr">
        <is>
          <t>Lines</t>
        </is>
      </c>
    </row>
    <row r="4">
      <c r="A4" s="5" t="inlineStr">
        <is>
          <t>Entered material lines</t>
        </is>
      </c>
      <c r="B4" s="6">
        <f>IF(COUNTIF(Estimate!$F$5:$F$104,"&lt;&gt;")=0,"",COUNTIF(Estimate!$F$5:$F$104,"&lt;&gt;"))</f>
        <v/>
      </c>
      <c r="D4" s="5">
        <f>Assumptions!$E$3</f>
        <v/>
      </c>
      <c r="E4" s="7">
        <f>COUNTIF(Estimate!$V$5:$V$104,D4)</f>
        <v/>
      </c>
    </row>
    <row r="5">
      <c r="A5" s="8" t="inlineStr">
        <is>
          <t>Material cost</t>
        </is>
      </c>
      <c r="B5" s="36">
        <f>IF($B$4="","",SUM(Estimate!$L$5:$L$104))</f>
        <v/>
      </c>
      <c r="D5" s="8">
        <f>Assumptions!$E$4</f>
        <v/>
      </c>
      <c r="E5" s="10">
        <f>COUNTIF(Estimate!$V$5:$V$104,D5)</f>
        <v/>
      </c>
    </row>
    <row r="6">
      <c r="A6" s="5" t="inlineStr">
        <is>
          <t>Estimated tax</t>
        </is>
      </c>
      <c r="B6" s="37">
        <f>IF($B$4="","",SUM(Estimate!$N$5:$N$104))</f>
        <v/>
      </c>
      <c r="D6" s="5">
        <f>Assumptions!$E$5</f>
        <v/>
      </c>
      <c r="E6" s="7">
        <f>COUNTIF(Estimate!$V$5:$V$104,D6)</f>
        <v/>
      </c>
    </row>
    <row r="7">
      <c r="A7" s="8" t="inlineStr">
        <is>
          <t>Labor cost</t>
        </is>
      </c>
      <c r="B7" s="36">
        <f>IF($B$4="","",SUM(Estimate!$Q$5:$Q$104))</f>
        <v/>
      </c>
      <c r="D7" s="8">
        <f>Assumptions!$E$6</f>
        <v/>
      </c>
      <c r="E7" s="10">
        <f>COUNTIF(Estimate!$V$5:$V$104,D7)</f>
        <v/>
      </c>
    </row>
    <row r="8">
      <c r="A8" s="5" t="inlineStr">
        <is>
          <t>Total cost</t>
        </is>
      </c>
      <c r="B8" s="37">
        <f>IF($B$4="","",SUM(Estimate!$R$5:$R$104))</f>
        <v/>
      </c>
      <c r="D8" s="5">
        <f>Assumptions!$E$7</f>
        <v/>
      </c>
      <c r="E8" s="7">
        <f>COUNTIF(Estimate!$V$5:$V$104,D8)</f>
        <v/>
      </c>
    </row>
    <row r="9">
      <c r="A9" s="8" t="inlineStr">
        <is>
          <t>Selling price</t>
        </is>
      </c>
      <c r="B9" s="36">
        <f>IF($B$4="","",SUM(Estimate!$T$5:$T$104))</f>
        <v/>
      </c>
      <c r="D9" s="8">
        <f>Assumptions!$E$8</f>
        <v/>
      </c>
      <c r="E9" s="10">
        <f>COUNTIF(Estimate!$V$5:$V$104,D9)</f>
        <v/>
      </c>
    </row>
    <row r="10">
      <c r="A10" s="5" t="inlineStr">
        <is>
          <t>Gross margin</t>
        </is>
      </c>
      <c r="B10" s="37">
        <f>IF(OR($B$8="",$B$9=""),"",$B$9-$B$8)</f>
        <v/>
      </c>
    </row>
    <row r="11">
      <c r="A11" s="8" t="inlineStr">
        <is>
          <t>Gross margin %</t>
        </is>
      </c>
      <c r="B11" s="12">
        <f>IFERROR($B$10/$B$9,"")</f>
        <v/>
      </c>
      <c r="D11" s="13" t="inlineStr">
        <is>
          <t>Cost Component</t>
        </is>
      </c>
      <c r="E11" s="13" t="inlineStr">
        <is>
          <t>Amount</t>
        </is>
      </c>
    </row>
    <row r="12">
      <c r="A12" s="5" t="inlineStr">
        <is>
          <t>Lines needing review</t>
        </is>
      </c>
      <c r="B12" s="6">
        <f>IF($B$4="","",COUNTIF(Estimate!$V$5:$V$104,"Needs Review"))</f>
        <v/>
      </c>
      <c r="D12" s="5" t="inlineStr">
        <is>
          <t>Material</t>
        </is>
      </c>
      <c r="E12" s="37">
        <f>IF($B$4="","",$B$5)</f>
        <v/>
      </c>
    </row>
    <row r="13">
      <c r="A13" s="8" t="inlineStr">
        <is>
          <t>Latest estimate date</t>
        </is>
      </c>
      <c r="B13" s="38">
        <f>IF($B$4="","",MAX(Estimate!$C$5:$C$104))</f>
        <v/>
      </c>
      <c r="D13" s="8" t="inlineStr">
        <is>
          <t>Estimated tax</t>
        </is>
      </c>
      <c r="E13" s="36">
        <f>IF($B$4="","",$B$6)</f>
        <v/>
      </c>
    </row>
    <row r="14">
      <c r="A14" s="5" t="inlineStr">
        <is>
          <t>Incomplete described lines</t>
        </is>
      </c>
      <c r="B14" s="6">
        <f>IF($B$4="","",$B$4-SUMPRODUCT(--(Estimate!$A$5:$A$104&lt;&gt;""),--(Estimate!$B$5:$B$104&lt;&gt;""),--(Estimate!$C$5:$C$104&lt;&gt;""),--(Estimate!$F$5:$F$104&lt;&gt;""),--(Estimate!$G$5:$G$104&lt;&gt;""),--(Estimate!$H$5:$H$104&lt;&gt;""),--(Estimate!$K$5:$K$104&lt;&gt;""),--(Estimate!$M$5:$M$104&lt;&gt;""),--(Estimate!$U$5:$U$104&lt;&gt;""),--(Estimate!$V$5:$V$104&lt;&gt;"")))</f>
        <v/>
      </c>
      <c r="D14" s="5" t="inlineStr">
        <is>
          <t>Labor</t>
        </is>
      </c>
      <c r="E14" s="37">
        <f>IF($B$4="","",$B$7)</f>
        <v/>
      </c>
    </row>
    <row r="15"/>
    <row r="16">
      <c r="A16" s="15" t="inlineStr">
        <is>
          <t>Human Check</t>
        </is>
      </c>
      <c r="B16" s="15" t="inlineStr">
        <is>
          <t>Reminder</t>
        </is>
      </c>
    </row>
    <row r="17" ht="66" customHeight="1">
      <c r="A17" s="16" t="inlineStr">
        <is>
          <t>Confirm field quantities, unit costs, waste, labor, responsibility, tax treatment, and final pricing. Alerts are review prompts only.</t>
        </is>
      </c>
      <c r="B17" s="17" t="n"/>
    </row>
  </sheetData>
  <mergeCells count="1">
    <mergeCell ref="A1:L1"/>
  </mergeCells>
  <conditionalFormatting sqref="B10:B11">
    <cfRule type="expression" priority="1" dxfId="0">
      <formula>AND(ISNUMBER(B10),B10&gt;=0)</formula>
    </cfRule>
    <cfRule type="expression" priority="2" dxfId="1">
      <formula>AND(ISNUMBER(B10),B10&lt;0)</formula>
    </cfRule>
  </conditionalFormatting>
  <conditionalFormatting sqref="B12:B14">
    <cfRule type="expression" priority="3" dxfId="1">
      <formula>AND(ISNUMBER(B12),B12&gt;0)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 fitToPage="1"/>
  </sheetPr>
  <dimension ref="A1:V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27" customWidth="1" min="2" max="2"/>
    <col width="14" customWidth="1" min="3" max="3"/>
    <col width="28" customWidth="1" min="4" max="4"/>
    <col width="24" customWidth="1" min="5" max="5"/>
    <col width="34" customWidth="1" min="6" max="6"/>
    <col width="11" customWidth="1" min="7" max="7"/>
    <col width="11" customWidth="1" min="8" max="8"/>
    <col width="11" customWidth="1" min="9" max="9"/>
    <col width="13" customWidth="1" min="10" max="10"/>
    <col width="13" customWidth="1" min="11" max="11"/>
    <col width="15" customWidth="1" min="12" max="12"/>
    <col width="11" customWidth="1" min="13" max="13"/>
    <col width="14" customWidth="1" min="14" max="14"/>
    <col width="12" customWidth="1" min="15" max="15"/>
    <col width="13" customWidth="1" min="16" max="16"/>
    <col width="14" customWidth="1" min="17" max="17"/>
    <col width="14" customWidth="1" min="18" max="18"/>
    <col width="11" customWidth="1" min="19" max="19"/>
    <col width="15" customWidth="1" min="20" max="20"/>
    <col width="16" customWidth="1" min="21" max="21"/>
    <col width="16" customWidth="1" min="22" max="22"/>
  </cols>
  <sheetData>
    <row r="1" ht="28" customHeight="1">
      <c r="A1" s="1" t="inlineStr">
        <is>
          <t>Material Estimate Lines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  <c r="L1" s="18" t="n"/>
      <c r="M1" s="18" t="n"/>
      <c r="N1" s="18" t="n"/>
      <c r="O1" s="18" t="n"/>
      <c r="P1" s="18" t="n"/>
      <c r="Q1" s="18" t="n"/>
      <c r="R1" s="18" t="n"/>
      <c r="S1" s="18" t="n"/>
      <c r="T1" s="18" t="n"/>
      <c r="U1" s="18" t="n"/>
      <c r="V1" s="18" t="n"/>
    </row>
    <row r="2" ht="42" customHeight="1">
      <c r="A2" s="19" t="inlineStr">
        <is>
          <t>Orange cells are editable. Blank waste, labor rate, and markup overrides use the visible defaults on Assumptions. All example customers, jobs, equipment, technicians, and transactions are fictional.</t>
        </is>
      </c>
    </row>
    <row r="3"/>
    <row r="4" ht="34" customHeight="1">
      <c r="A4" s="4" t="inlineStr">
        <is>
          <t>Customer</t>
        </is>
      </c>
      <c r="B4" s="4" t="inlineStr">
        <is>
          <t>Job</t>
        </is>
      </c>
      <c r="C4" s="4" t="inlineStr">
        <is>
          <t>Estimate Date</t>
        </is>
      </c>
      <c r="D4" s="4" t="inlineStr">
        <is>
          <t>Equipment</t>
        </is>
      </c>
      <c r="E4" s="4" t="inlineStr">
        <is>
          <t>Technician</t>
        </is>
      </c>
      <c r="F4" s="4" t="inlineStr">
        <is>
          <t>Description</t>
        </is>
      </c>
      <c r="G4" s="4" t="inlineStr">
        <is>
          <t>Quantity</t>
        </is>
      </c>
      <c r="H4" s="4" t="inlineStr">
        <is>
          <t>Unit</t>
        </is>
      </c>
      <c r="I4" s="4" t="inlineStr">
        <is>
          <t>Waste %</t>
        </is>
      </c>
      <c r="J4" s="4" t="inlineStr">
        <is>
          <t>Extended Qty</t>
        </is>
      </c>
      <c r="K4" s="4" t="inlineStr">
        <is>
          <t>Unit Cost</t>
        </is>
      </c>
      <c r="L4" s="4" t="inlineStr">
        <is>
          <t>Material Cost</t>
        </is>
      </c>
      <c r="M4" s="4" t="inlineStr">
        <is>
          <t>Taxable</t>
        </is>
      </c>
      <c r="N4" s="4" t="inlineStr">
        <is>
          <t>Estimated Tax</t>
        </is>
      </c>
      <c r="O4" s="4" t="inlineStr">
        <is>
          <t>Labor Hours</t>
        </is>
      </c>
      <c r="P4" s="4" t="inlineStr">
        <is>
          <t>Labor Rate</t>
        </is>
      </c>
      <c r="Q4" s="4" t="inlineStr">
        <is>
          <t>Labor Cost</t>
        </is>
      </c>
      <c r="R4" s="4" t="inlineStr">
        <is>
          <t>Total Cost</t>
        </is>
      </c>
      <c r="S4" s="4" t="inlineStr">
        <is>
          <t>Markup %</t>
        </is>
      </c>
      <c r="T4" s="4" t="inlineStr">
        <is>
          <t>Selling Price</t>
        </is>
      </c>
      <c r="U4" s="4" t="inlineStr">
        <is>
          <t>Responsibility</t>
        </is>
      </c>
      <c r="V4" s="4" t="inlineStr">
        <is>
          <t>Status</t>
        </is>
      </c>
    </row>
    <row r="5">
      <c r="A5" s="20" t="inlineStr">
        <is>
          <t>Fictional Customer - Blue Comet Market</t>
        </is>
      </c>
      <c r="B5" s="20" t="inlineStr">
        <is>
          <t>Fictional Demo Job A-101</t>
        </is>
      </c>
      <c r="C5" s="39" t="n">
        <v>46278</v>
      </c>
      <c r="D5" s="20" t="inlineStr">
        <is>
          <t>Fictional Training RTU-A</t>
        </is>
      </c>
      <c r="E5" s="20" t="inlineStr">
        <is>
          <t>Fictional Technician A</t>
        </is>
      </c>
      <c r="F5" s="20" t="inlineStr">
        <is>
          <t>MERV 8 filter, 20 x 25 x 2 in</t>
        </is>
      </c>
      <c r="G5" s="22" t="n">
        <v>6</v>
      </c>
      <c r="H5" s="23" t="inlineStr">
        <is>
          <t>each</t>
        </is>
      </c>
      <c r="I5" s="24" t="n">
        <v>0.05</v>
      </c>
      <c r="J5" s="25">
        <f>IF(OR($F5="",$G5=""),"",IFERROR($G5*(1+IF($I5="",Assumptions!$B$3,$I5)),""))</f>
        <v/>
      </c>
      <c r="K5" s="40" t="n">
        <v>12.4</v>
      </c>
      <c r="L5" s="41">
        <f>IF(OR($J5="",$K5=""),"",IFERROR($J5*$K5,""))</f>
        <v/>
      </c>
      <c r="M5" s="23" t="inlineStr">
        <is>
          <t>Yes</t>
        </is>
      </c>
      <c r="N5" s="41">
        <f>IF(OR($L5="",$M5=""),"",IF($M5="Yes",IFERROR($L5*Assumptions!$B$4,""),0))</f>
        <v/>
      </c>
      <c r="O5" s="22" t="n">
        <v>0.5</v>
      </c>
      <c r="P5" s="40" t="n"/>
      <c r="Q5" s="41">
        <f>IF($F5="","",IF($O5="","",IFERROR($O5*IF($P5="",Assumptions!$B$6,$P5),"")))</f>
        <v/>
      </c>
      <c r="R5" s="41">
        <f>IF(OR($L5="",$N5=""),"",IFERROR(SUM($L5,$N5,IF($Q5="",0,$Q5)),""))</f>
        <v/>
      </c>
      <c r="S5" s="24" t="n"/>
      <c r="T5" s="41">
        <f>IF($R5="","",IFERROR($R5*(1+IF($S5="",Assumptions!$B$5,$S5)),""))</f>
        <v/>
      </c>
      <c r="U5" s="23" t="inlineStr">
        <is>
          <t>Contractor</t>
        </is>
      </c>
      <c r="V5" s="23" t="inlineStr">
        <is>
          <t>Draft</t>
        </is>
      </c>
    </row>
    <row r="6">
      <c r="A6" s="20" t="inlineStr">
        <is>
          <t>Fictional Customer - Blue Comet Market</t>
        </is>
      </c>
      <c r="B6" s="20" t="inlineStr">
        <is>
          <t>Fictional Demo Job A-101</t>
        </is>
      </c>
      <c r="C6" s="39" t="n">
        <v>46278</v>
      </c>
      <c r="D6" s="20" t="inlineStr">
        <is>
          <t>Fictional Training RTU-A</t>
        </is>
      </c>
      <c r="E6" s="20" t="inlineStr">
        <is>
          <t>Fictional Technician A</t>
        </is>
      </c>
      <c r="F6" s="20" t="inlineStr">
        <is>
          <t>Copper tube, 3/4 in</t>
        </is>
      </c>
      <c r="G6" s="22" t="n">
        <v>80</v>
      </c>
      <c r="H6" s="23" t="inlineStr">
        <is>
          <t>feet</t>
        </is>
      </c>
      <c r="I6" s="24" t="n">
        <v>0.1</v>
      </c>
      <c r="J6" s="28">
        <f>IF(OR($F6="",$G6=""),"",IFERROR($G6*(1+IF($I6="",Assumptions!$B$3,$I6)),""))</f>
        <v/>
      </c>
      <c r="K6" s="40" t="n">
        <v>4.85</v>
      </c>
      <c r="L6" s="42">
        <f>IF(OR($J6="",$K6=""),"",IFERROR($J6*$K6,""))</f>
        <v/>
      </c>
      <c r="M6" s="23" t="inlineStr">
        <is>
          <t>Yes</t>
        </is>
      </c>
      <c r="N6" s="42">
        <f>IF(OR($L6="",$M6=""),"",IF($M6="Yes",IFERROR($L6*Assumptions!$B$4,""),0))</f>
        <v/>
      </c>
      <c r="O6" s="22" t="n">
        <v>4.5</v>
      </c>
      <c r="P6" s="40" t="n"/>
      <c r="Q6" s="42">
        <f>IF($F6="","",IF($O6="","",IFERROR($O6*IF($P6="",Assumptions!$B$6,$P6),"")))</f>
        <v/>
      </c>
      <c r="R6" s="42">
        <f>IF(OR($L6="",$N6=""),"",IFERROR(SUM($L6,$N6,IF($Q6="",0,$Q6)),""))</f>
        <v/>
      </c>
      <c r="S6" s="24" t="n">
        <v>0.28</v>
      </c>
      <c r="T6" s="42">
        <f>IF($R6="","",IFERROR($R6*(1+IF($S6="",Assumptions!$B$5,$S6)),""))</f>
        <v/>
      </c>
      <c r="U6" s="23" t="inlineStr">
        <is>
          <t>Contractor</t>
        </is>
      </c>
      <c r="V6" s="23" t="inlineStr">
        <is>
          <t>Needs Review</t>
        </is>
      </c>
    </row>
    <row r="7">
      <c r="A7" s="20" t="inlineStr">
        <is>
          <t>Fictional Customer - Blue Comet Market</t>
        </is>
      </c>
      <c r="B7" s="20" t="inlineStr">
        <is>
          <t>Fictional Demo Job A-101</t>
        </is>
      </c>
      <c r="C7" s="39" t="n">
        <v>46278</v>
      </c>
      <c r="D7" s="20" t="inlineStr">
        <is>
          <t>Fictional Training RTU-A</t>
        </is>
      </c>
      <c r="E7" s="20" t="inlineStr">
        <is>
          <t>Fictional Technician A</t>
        </is>
      </c>
      <c r="F7" s="20" t="inlineStr">
        <is>
          <t>Tube insulation, 3/4 in</t>
        </is>
      </c>
      <c r="G7" s="22" t="n">
        <v>80</v>
      </c>
      <c r="H7" s="23" t="inlineStr">
        <is>
          <t>feet</t>
        </is>
      </c>
      <c r="I7" s="24" t="n">
        <v>0.1</v>
      </c>
      <c r="J7" s="25">
        <f>IF(OR($F7="",$G7=""),"",IFERROR($G7*(1+IF($I7="",Assumptions!$B$3,$I7)),""))</f>
        <v/>
      </c>
      <c r="K7" s="40" t="n">
        <v>1.65</v>
      </c>
      <c r="L7" s="41">
        <f>IF(OR($J7="",$K7=""),"",IFERROR($J7*$K7,""))</f>
        <v/>
      </c>
      <c r="M7" s="23" t="inlineStr">
        <is>
          <t>Yes</t>
        </is>
      </c>
      <c r="N7" s="41">
        <f>IF(OR($L7="",$M7=""),"",IF($M7="Yes",IFERROR($L7*Assumptions!$B$4,""),0))</f>
        <v/>
      </c>
      <c r="O7" s="22" t="n">
        <v>2</v>
      </c>
      <c r="P7" s="40" t="n"/>
      <c r="Q7" s="41">
        <f>IF($F7="","",IF($O7="","",IFERROR($O7*IF($P7="",Assumptions!$B$6,$P7),"")))</f>
        <v/>
      </c>
      <c r="R7" s="41">
        <f>IF(OR($L7="",$N7=""),"",IFERROR(SUM($L7,$N7,IF($Q7="",0,$Q7)),""))</f>
        <v/>
      </c>
      <c r="S7" s="24" t="n"/>
      <c r="T7" s="41">
        <f>IF($R7="","",IFERROR($R7*(1+IF($S7="",Assumptions!$B$5,$S7)),""))</f>
        <v/>
      </c>
      <c r="U7" s="23" t="inlineStr">
        <is>
          <t>Contractor</t>
        </is>
      </c>
      <c r="V7" s="23" t="inlineStr">
        <is>
          <t>Draft</t>
        </is>
      </c>
    </row>
    <row r="8">
      <c r="A8" s="20" t="inlineStr">
        <is>
          <t>Fictional Customer - Violet Lantern Offices</t>
        </is>
      </c>
      <c r="B8" s="20" t="inlineStr">
        <is>
          <t>Fictional Demo Job B-204</t>
        </is>
      </c>
      <c r="C8" s="39" t="n">
        <v>46281</v>
      </c>
      <c r="D8" s="20" t="inlineStr">
        <is>
          <t>Fictional Training Furnace-B</t>
        </is>
      </c>
      <c r="E8" s="20" t="inlineStr">
        <is>
          <t>Fictional Technician B</t>
        </is>
      </c>
      <c r="F8" s="20" t="inlineStr">
        <is>
          <t>Fabricated sheet metal transition</t>
        </is>
      </c>
      <c r="G8" s="22" t="n">
        <v>1</v>
      </c>
      <c r="H8" s="23" t="inlineStr">
        <is>
          <t>each</t>
        </is>
      </c>
      <c r="I8" s="24" t="n">
        <v>0</v>
      </c>
      <c r="J8" s="28">
        <f>IF(OR($F8="",$G8=""),"",IFERROR($G8*(1+IF($I8="",Assumptions!$B$3,$I8)),""))</f>
        <v/>
      </c>
      <c r="K8" s="40" t="n">
        <v>1000</v>
      </c>
      <c r="L8" s="42">
        <f>IF(OR($J8="",$K8=""),"",IFERROR($J8*$K8,""))</f>
        <v/>
      </c>
      <c r="M8" s="23" t="inlineStr">
        <is>
          <t>Yes</t>
        </is>
      </c>
      <c r="N8" s="42">
        <f>IF(OR($L8="",$M8=""),"",IF($M8="Yes",IFERROR($L8*Assumptions!$B$4,""),0))</f>
        <v/>
      </c>
      <c r="O8" s="22" t="n">
        <v>6</v>
      </c>
      <c r="P8" s="40" t="n">
        <v>105</v>
      </c>
      <c r="Q8" s="42">
        <f>IF($F8="","",IF($O8="","",IFERROR($O8*IF($P8="",Assumptions!$B$6,$P8),"")))</f>
        <v/>
      </c>
      <c r="R8" s="42">
        <f>IF(OR($L8="",$N8=""),"",IFERROR(SUM($L8,$N8,IF($Q8="",0,$Q8)),""))</f>
        <v/>
      </c>
      <c r="S8" s="24" t="n">
        <v>0.35</v>
      </c>
      <c r="T8" s="42">
        <f>IF($R8="","",IFERROR($R8*(1+IF($S8="",Assumptions!$B$5,$S8)),""))</f>
        <v/>
      </c>
      <c r="U8" s="23" t="inlineStr">
        <is>
          <t>Contractor</t>
        </is>
      </c>
      <c r="V8" s="23" t="inlineStr">
        <is>
          <t>Ready</t>
        </is>
      </c>
    </row>
    <row r="9">
      <c r="A9" s="20" t="inlineStr">
        <is>
          <t>Fictional Customer - Violet Lantern Offices</t>
        </is>
      </c>
      <c r="B9" s="20" t="inlineStr">
        <is>
          <t>Fictional Demo Job B-204</t>
        </is>
      </c>
      <c r="C9" s="39" t="n">
        <v>46281</v>
      </c>
      <c r="D9" s="20" t="inlineStr">
        <is>
          <t>Fictional Training Furnace-B</t>
        </is>
      </c>
      <c r="E9" s="20" t="inlineStr">
        <is>
          <t>Fictional Technician B</t>
        </is>
      </c>
      <c r="F9" s="20" t="inlineStr">
        <is>
          <t>Programmable thermostat</t>
        </is>
      </c>
      <c r="G9" s="22" t="n">
        <v>2</v>
      </c>
      <c r="H9" s="23" t="inlineStr">
        <is>
          <t>each</t>
        </is>
      </c>
      <c r="I9" s="24" t="n">
        <v>0.02</v>
      </c>
      <c r="J9" s="25">
        <f>IF(OR($F9="",$G9=""),"",IFERROR($G9*(1+IF($I9="",Assumptions!$B$3,$I9)),""))</f>
        <v/>
      </c>
      <c r="K9" s="40" t="n">
        <v>74</v>
      </c>
      <c r="L9" s="41">
        <f>IF(OR($J9="",$K9=""),"",IFERROR($J9*$K9,""))</f>
        <v/>
      </c>
      <c r="M9" s="23" t="inlineStr">
        <is>
          <t>Yes</t>
        </is>
      </c>
      <c r="N9" s="41">
        <f>IF(OR($L9="",$M9=""),"",IF($M9="Yes",IFERROR($L9*Assumptions!$B$4,""),0))</f>
        <v/>
      </c>
      <c r="O9" s="22" t="n">
        <v>1.5</v>
      </c>
      <c r="P9" s="40" t="n"/>
      <c r="Q9" s="41">
        <f>IF($F9="","",IF($O9="","",IFERROR($O9*IF($P9="",Assumptions!$B$6,$P9),"")))</f>
        <v/>
      </c>
      <c r="R9" s="41">
        <f>IF(OR($L9="",$N9=""),"",IFERROR(SUM($L9,$N9,IF($Q9="",0,$Q9)),""))</f>
        <v/>
      </c>
      <c r="S9" s="24" t="n"/>
      <c r="T9" s="41">
        <f>IF($R9="","",IFERROR($R9*(1+IF($S9="",Assumptions!$B$5,$S9)),""))</f>
        <v/>
      </c>
      <c r="U9" s="23" t="inlineStr">
        <is>
          <t>Contractor</t>
        </is>
      </c>
      <c r="V9" s="23" t="inlineStr">
        <is>
          <t>Won</t>
        </is>
      </c>
    </row>
    <row r="10">
      <c r="A10" s="20" t="inlineStr">
        <is>
          <t>Fictional Customer - Violet Lantern Offices</t>
        </is>
      </c>
      <c r="B10" s="20" t="inlineStr">
        <is>
          <t>Fictional Demo Job B-204</t>
        </is>
      </c>
      <c r="C10" s="39" t="n">
        <v>46281</v>
      </c>
      <c r="D10" s="20" t="inlineStr">
        <is>
          <t>Fictional Training Furnace-B</t>
        </is>
      </c>
      <c r="E10" s="20" t="inlineStr">
        <is>
          <t>Fictional Technician B</t>
        </is>
      </c>
      <c r="F10" s="20" t="inlineStr">
        <is>
          <t>PVC condensate pipe, 3/4 in</t>
        </is>
      </c>
      <c r="G10" s="22" t="n">
        <v>40</v>
      </c>
      <c r="H10" s="23" t="inlineStr">
        <is>
          <t>feet</t>
        </is>
      </c>
      <c r="I10" s="24" t="n">
        <v>0.1</v>
      </c>
      <c r="J10" s="28">
        <f>IF(OR($F10="",$G10=""),"",IFERROR($G10*(1+IF($I10="",Assumptions!$B$3,$I10)),""))</f>
        <v/>
      </c>
      <c r="K10" s="40" t="n">
        <v>1.25</v>
      </c>
      <c r="L10" s="42">
        <f>IF(OR($J10="",$K10=""),"",IFERROR($J10*$K10,""))</f>
        <v/>
      </c>
      <c r="M10" s="23" t="inlineStr">
        <is>
          <t>Yes</t>
        </is>
      </c>
      <c r="N10" s="42">
        <f>IF(OR($L10="",$M10=""),"",IF($M10="Yes",IFERROR($L10*Assumptions!$B$4,""),0))</f>
        <v/>
      </c>
      <c r="O10" s="22" t="n">
        <v>2</v>
      </c>
      <c r="P10" s="40" t="n"/>
      <c r="Q10" s="42">
        <f>IF($F10="","",IF($O10="","",IFERROR($O10*IF($P10="",Assumptions!$B$6,$P10),"")))</f>
        <v/>
      </c>
      <c r="R10" s="42">
        <f>IF(OR($L10="",$N10=""),"",IFERROR(SUM($L10,$N10,IF($Q10="",0,$Q10)),""))</f>
        <v/>
      </c>
      <c r="S10" s="24" t="n"/>
      <c r="T10" s="42">
        <f>IF($R10="","",IFERROR($R10*(1+IF($S10="",Assumptions!$B$5,$S10)),""))</f>
        <v/>
      </c>
      <c r="U10" s="23" t="inlineStr">
        <is>
          <t>Contractor</t>
        </is>
      </c>
      <c r="V10" s="23" t="inlineStr">
        <is>
          <t>On Hold</t>
        </is>
      </c>
    </row>
    <row r="11">
      <c r="A11" s="20" t="inlineStr">
        <is>
          <t>Fictional Customer - Paper Airplane Workshop</t>
        </is>
      </c>
      <c r="B11" s="20" t="inlineStr">
        <is>
          <t>Fictional Demo Job C-310</t>
        </is>
      </c>
      <c r="C11" s="39" t="n">
        <v>46284</v>
      </c>
      <c r="D11" s="20" t="inlineStr">
        <is>
          <t>Fictional Training Heat Pump-C</t>
        </is>
      </c>
      <c r="E11" s="20" t="inlineStr">
        <is>
          <t>Fictional Technician C</t>
        </is>
      </c>
      <c r="F11" s="20" t="inlineStr">
        <is>
          <t>Two-pole contactor</t>
        </is>
      </c>
      <c r="G11" s="22" t="n">
        <v>2</v>
      </c>
      <c r="H11" s="23" t="inlineStr">
        <is>
          <t>each</t>
        </is>
      </c>
      <c r="I11" s="24" t="n">
        <v>0.05</v>
      </c>
      <c r="J11" s="25">
        <f>IF(OR($F11="",$G11=""),"",IFERROR($G11*(1+IF($I11="",Assumptions!$B$3,$I11)),""))</f>
        <v/>
      </c>
      <c r="K11" s="40" t="n">
        <v>48.5</v>
      </c>
      <c r="L11" s="41">
        <f>IF(OR($J11="",$K11=""),"",IFERROR($J11*$K11,""))</f>
        <v/>
      </c>
      <c r="M11" s="23" t="inlineStr">
        <is>
          <t>Yes</t>
        </is>
      </c>
      <c r="N11" s="41">
        <f>IF(OR($L11="",$M11=""),"",IF($M11="Yes",IFERROR($L11*Assumptions!$B$4,""),0))</f>
        <v/>
      </c>
      <c r="O11" s="22" t="n">
        <v>1.25</v>
      </c>
      <c r="P11" s="40" t="n"/>
      <c r="Q11" s="41">
        <f>IF($F11="","",IF($O11="","",IFERROR($O11*IF($P11="",Assumptions!$B$6,$P11),"")))</f>
        <v/>
      </c>
      <c r="R11" s="41">
        <f>IF(OR($L11="",$N11=""),"",IFERROR(SUM($L11,$N11,IF($Q11="",0,$Q11)),""))</f>
        <v/>
      </c>
      <c r="S11" s="24" t="n"/>
      <c r="T11" s="41">
        <f>IF($R11="","",IFERROR($R11*(1+IF($S11="",Assumptions!$B$5,$S11)),""))</f>
        <v/>
      </c>
      <c r="U11" s="23" t="inlineStr">
        <is>
          <t>Contractor</t>
        </is>
      </c>
      <c r="V11" s="23" t="inlineStr">
        <is>
          <t>Ready</t>
        </is>
      </c>
    </row>
    <row r="12">
      <c r="A12" s="20" t="inlineStr">
        <is>
          <t>Fictional Customer - Paper Airplane Workshop</t>
        </is>
      </c>
      <c r="B12" s="20" t="inlineStr">
        <is>
          <t>Fictional Demo Job C-310</t>
        </is>
      </c>
      <c r="C12" s="39" t="n">
        <v>46284</v>
      </c>
      <c r="D12" s="20" t="inlineStr">
        <is>
          <t>Fictional Training Heat Pump-C</t>
        </is>
      </c>
      <c r="E12" s="20" t="inlineStr">
        <is>
          <t>Fictional Technician C</t>
        </is>
      </c>
      <c r="F12" s="20" t="inlineStr">
        <is>
          <t>Low-voltage cable, 18/8</t>
        </is>
      </c>
      <c r="G12" s="22" t="n">
        <v>500</v>
      </c>
      <c r="H12" s="23" t="inlineStr">
        <is>
          <t>feet</t>
        </is>
      </c>
      <c r="I12" s="24" t="n">
        <v>0</v>
      </c>
      <c r="J12" s="28">
        <f>IF(OR($F12="",$G12=""),"",IFERROR($G12*(1+IF($I12="",Assumptions!$B$3,$I12)),""))</f>
        <v/>
      </c>
      <c r="K12" s="40" t="n">
        <v>0.42</v>
      </c>
      <c r="L12" s="42">
        <f>IF(OR($J12="",$K12=""),"",IFERROR($J12*$K12,""))</f>
        <v/>
      </c>
      <c r="M12" s="23" t="inlineStr">
        <is>
          <t>Yes</t>
        </is>
      </c>
      <c r="N12" s="42">
        <f>IF(OR($L12="",$M12=""),"",IF($M12="Yes",IFERROR($L12*Assumptions!$B$4,""),0))</f>
        <v/>
      </c>
      <c r="O12" s="22" t="n">
        <v>8</v>
      </c>
      <c r="P12" s="40" t="n"/>
      <c r="Q12" s="42">
        <f>IF($F12="","",IF($O12="","",IFERROR($O12*IF($P12="",Assumptions!$B$6,$P12),"")))</f>
        <v/>
      </c>
      <c r="R12" s="42">
        <f>IF(OR($L12="",$N12=""),"",IFERROR(SUM($L12,$N12,IF($Q12="",0,$Q12)),""))</f>
        <v/>
      </c>
      <c r="S12" s="24" t="n"/>
      <c r="T12" s="42">
        <f>IF($R12="","",IFERROR($R12*(1+IF($S12="",Assumptions!$B$5,$S12)),""))</f>
        <v/>
      </c>
      <c r="U12" s="23" t="inlineStr">
        <is>
          <t>Contractor</t>
        </is>
      </c>
      <c r="V12" s="23" t="inlineStr">
        <is>
          <t>Needs Review</t>
        </is>
      </c>
    </row>
    <row r="13">
      <c r="A13" s="20" t="inlineStr">
        <is>
          <t>Fictional Customer - Paper Airplane Workshop</t>
        </is>
      </c>
      <c r="B13" s="20" t="inlineStr">
        <is>
          <t>Fictional Demo Job C-310</t>
        </is>
      </c>
      <c r="C13" s="39" t="n">
        <v>46284</v>
      </c>
      <c r="D13" s="20" t="inlineStr">
        <is>
          <t>Fictional Training Heat Pump-C</t>
        </is>
      </c>
      <c r="E13" s="20" t="inlineStr">
        <is>
          <t>Fictional Technician C</t>
        </is>
      </c>
      <c r="F13" s="20" t="inlineStr">
        <is>
          <t>Weatherproof disconnect, 60 A</t>
        </is>
      </c>
      <c r="G13" s="22" t="n">
        <v>1</v>
      </c>
      <c r="H13" s="23" t="inlineStr">
        <is>
          <t>each</t>
        </is>
      </c>
      <c r="I13" s="24" t="n">
        <v>0</v>
      </c>
      <c r="J13" s="25">
        <f>IF(OR($F13="",$G13=""),"",IFERROR($G13*(1+IF($I13="",Assumptions!$B$3,$I13)),""))</f>
        <v/>
      </c>
      <c r="K13" s="40" t="n">
        <v>96</v>
      </c>
      <c r="L13" s="41">
        <f>IF(OR($J13="",$K13=""),"",IFERROR($J13*$K13,""))</f>
        <v/>
      </c>
      <c r="M13" s="23" t="inlineStr">
        <is>
          <t>Yes</t>
        </is>
      </c>
      <c r="N13" s="41">
        <f>IF(OR($L13="",$M13=""),"",IF($M13="Yes",IFERROR($L13*Assumptions!$B$4,""),0))</f>
        <v/>
      </c>
      <c r="O13" s="22" t="n">
        <v>2</v>
      </c>
      <c r="P13" s="40" t="n"/>
      <c r="Q13" s="41">
        <f>IF($F13="","",IF($O13="","",IFERROR($O13*IF($P13="",Assumptions!$B$6,$P13),"")))</f>
        <v/>
      </c>
      <c r="R13" s="41">
        <f>IF(OR($L13="",$N13=""),"",IFERROR(SUM($L13,$N13,IF($Q13="",0,$Q13)),""))</f>
        <v/>
      </c>
      <c r="S13" s="24" t="n"/>
      <c r="T13" s="41">
        <f>IF($R13="","",IFERROR($R13*(1+IF($S13="",Assumptions!$B$5,$S13)),""))</f>
        <v/>
      </c>
      <c r="U13" s="23" t="inlineStr">
        <is>
          <t>Other</t>
        </is>
      </c>
      <c r="V13" s="23" t="inlineStr">
        <is>
          <t>Lost</t>
        </is>
      </c>
    </row>
    <row r="14">
      <c r="A14" s="20" t="inlineStr">
        <is>
          <t>Fictional Customer - Tangerine Moon Library</t>
        </is>
      </c>
      <c r="B14" s="20" t="inlineStr">
        <is>
          <t>Fictional Demo Job D-415</t>
        </is>
      </c>
      <c r="C14" s="39" t="n">
        <v>46288</v>
      </c>
      <c r="D14" s="20" t="inlineStr">
        <is>
          <t>Fictional Training Air Handler-D</t>
        </is>
      </c>
      <c r="E14" s="20" t="inlineStr">
        <is>
          <t>Fictional Technician D</t>
        </is>
      </c>
      <c r="F14" s="20" t="inlineStr">
        <is>
          <t>Customer-furnished thermostat</t>
        </is>
      </c>
      <c r="G14" s="22" t="n">
        <v>1</v>
      </c>
      <c r="H14" s="23" t="inlineStr">
        <is>
          <t>each</t>
        </is>
      </c>
      <c r="I14" s="24" t="n">
        <v>0</v>
      </c>
      <c r="J14" s="28">
        <f>IF(OR($F14="",$G14=""),"",IFERROR($G14*(1+IF($I14="",Assumptions!$B$3,$I14)),""))</f>
        <v/>
      </c>
      <c r="K14" s="40" t="n">
        <v>0</v>
      </c>
      <c r="L14" s="42">
        <f>IF(OR($J14="",$K14=""),"",IFERROR($J14*$K14,""))</f>
        <v/>
      </c>
      <c r="M14" s="23" t="inlineStr">
        <is>
          <t>No</t>
        </is>
      </c>
      <c r="N14" s="42">
        <f>IF(OR($L14="",$M14=""),"",IF($M14="Yes",IFERROR($L14*Assumptions!$B$4,""),0))</f>
        <v/>
      </c>
      <c r="O14" s="22" t="n">
        <v>1</v>
      </c>
      <c r="P14" s="40" t="n"/>
      <c r="Q14" s="42">
        <f>IF($F14="","",IF($O14="","",IFERROR($O14*IF($P14="",Assumptions!$B$6,$P14),"")))</f>
        <v/>
      </c>
      <c r="R14" s="42">
        <f>IF(OR($L14="",$N14=""),"",IFERROR(SUM($L14,$N14,IF($Q14="",0,$Q14)),""))</f>
        <v/>
      </c>
      <c r="S14" s="24" t="n">
        <v>0.25</v>
      </c>
      <c r="T14" s="42">
        <f>IF($R14="","",IFERROR($R14*(1+IF($S14="",Assumptions!$B$5,$S14)),""))</f>
        <v/>
      </c>
      <c r="U14" s="23" t="inlineStr">
        <is>
          <t>Customer</t>
        </is>
      </c>
      <c r="V14" s="23" t="inlineStr">
        <is>
          <t>Ready</t>
        </is>
      </c>
    </row>
    <row r="15">
      <c r="A15" s="20" t="n"/>
      <c r="B15" s="20" t="n"/>
      <c r="C15" s="39" t="n"/>
      <c r="D15" s="20" t="n"/>
      <c r="E15" s="20" t="n"/>
      <c r="F15" s="20" t="n"/>
      <c r="G15" s="22" t="n"/>
      <c r="H15" s="23" t="n"/>
      <c r="I15" s="24" t="n"/>
      <c r="J15" s="25">
        <f>IF(OR($F15="",$G15=""),"",IFERROR($G15*(1+IF($I15="",Assumptions!$B$3,$I15)),""))</f>
        <v/>
      </c>
      <c r="K15" s="40" t="n"/>
      <c r="L15" s="41">
        <f>IF(OR($J15="",$K15=""),"",IFERROR($J15*$K15,""))</f>
        <v/>
      </c>
      <c r="M15" s="23" t="n"/>
      <c r="N15" s="41">
        <f>IF(OR($L15="",$M15=""),"",IF($M15="Yes",IFERROR($L15*Assumptions!$B$4,""),0))</f>
        <v/>
      </c>
      <c r="O15" s="22" t="n"/>
      <c r="P15" s="40" t="n"/>
      <c r="Q15" s="41">
        <f>IF($F15="","",IF($O15="","",IFERROR($O15*IF($P15="",Assumptions!$B$6,$P15),"")))</f>
        <v/>
      </c>
      <c r="R15" s="41">
        <f>IF(OR($L15="",$N15=""),"",IFERROR(SUM($L15,$N15,IF($Q15="",0,$Q15)),""))</f>
        <v/>
      </c>
      <c r="S15" s="24" t="n"/>
      <c r="T15" s="41">
        <f>IF($R15="","",IFERROR($R15*(1+IF($S15="",Assumptions!$B$5,$S15)),""))</f>
        <v/>
      </c>
      <c r="U15" s="23" t="n"/>
      <c r="V15" s="23" t="n"/>
    </row>
    <row r="16">
      <c r="A16" s="20" t="n"/>
      <c r="B16" s="20" t="n"/>
      <c r="C16" s="39" t="n"/>
      <c r="D16" s="20" t="n"/>
      <c r="E16" s="20" t="n"/>
      <c r="F16" s="20" t="n"/>
      <c r="G16" s="22" t="n"/>
      <c r="H16" s="23" t="n"/>
      <c r="I16" s="24" t="n"/>
      <c r="J16" s="28">
        <f>IF(OR($F16="",$G16=""),"",IFERROR($G16*(1+IF($I16="",Assumptions!$B$3,$I16)),""))</f>
        <v/>
      </c>
      <c r="K16" s="40" t="n"/>
      <c r="L16" s="42">
        <f>IF(OR($J16="",$K16=""),"",IFERROR($J16*$K16,""))</f>
        <v/>
      </c>
      <c r="M16" s="23" t="n"/>
      <c r="N16" s="42">
        <f>IF(OR($L16="",$M16=""),"",IF($M16="Yes",IFERROR($L16*Assumptions!$B$4,""),0))</f>
        <v/>
      </c>
      <c r="O16" s="22" t="n"/>
      <c r="P16" s="40" t="n"/>
      <c r="Q16" s="42">
        <f>IF($F16="","",IF($O16="","",IFERROR($O16*IF($P16="",Assumptions!$B$6,$P16),"")))</f>
        <v/>
      </c>
      <c r="R16" s="42">
        <f>IF(OR($L16="",$N16=""),"",IFERROR(SUM($L16,$N16,IF($Q16="",0,$Q16)),""))</f>
        <v/>
      </c>
      <c r="S16" s="24" t="n"/>
      <c r="T16" s="42">
        <f>IF($R16="","",IFERROR($R16*(1+IF($S16="",Assumptions!$B$5,$S16)),""))</f>
        <v/>
      </c>
      <c r="U16" s="23" t="n"/>
      <c r="V16" s="23" t="n"/>
    </row>
    <row r="17">
      <c r="A17" s="20" t="n"/>
      <c r="B17" s="20" t="n"/>
      <c r="C17" s="39" t="n"/>
      <c r="D17" s="20" t="n"/>
      <c r="E17" s="20" t="n"/>
      <c r="F17" s="20" t="n"/>
      <c r="G17" s="22" t="n"/>
      <c r="H17" s="23" t="n"/>
      <c r="I17" s="24" t="n"/>
      <c r="J17" s="25">
        <f>IF(OR($F17="",$G17=""),"",IFERROR($G17*(1+IF($I17="",Assumptions!$B$3,$I17)),""))</f>
        <v/>
      </c>
      <c r="K17" s="40" t="n"/>
      <c r="L17" s="41">
        <f>IF(OR($J17="",$K17=""),"",IFERROR($J17*$K17,""))</f>
        <v/>
      </c>
      <c r="M17" s="23" t="n"/>
      <c r="N17" s="41">
        <f>IF(OR($L17="",$M17=""),"",IF($M17="Yes",IFERROR($L17*Assumptions!$B$4,""),0))</f>
        <v/>
      </c>
      <c r="O17" s="22" t="n"/>
      <c r="P17" s="40" t="n"/>
      <c r="Q17" s="41">
        <f>IF($F17="","",IF($O17="","",IFERROR($O17*IF($P17="",Assumptions!$B$6,$P17),"")))</f>
        <v/>
      </c>
      <c r="R17" s="41">
        <f>IF(OR($L17="",$N17=""),"",IFERROR(SUM($L17,$N17,IF($Q17="",0,$Q17)),""))</f>
        <v/>
      </c>
      <c r="S17" s="24" t="n"/>
      <c r="T17" s="41">
        <f>IF($R17="","",IFERROR($R17*(1+IF($S17="",Assumptions!$B$5,$S17)),""))</f>
        <v/>
      </c>
      <c r="U17" s="23" t="n"/>
      <c r="V17" s="23" t="n"/>
    </row>
    <row r="18">
      <c r="A18" s="20" t="n"/>
      <c r="B18" s="20" t="n"/>
      <c r="C18" s="39" t="n"/>
      <c r="D18" s="20" t="n"/>
      <c r="E18" s="20" t="n"/>
      <c r="F18" s="20" t="n"/>
      <c r="G18" s="22" t="n"/>
      <c r="H18" s="23" t="n"/>
      <c r="I18" s="24" t="n"/>
      <c r="J18" s="28">
        <f>IF(OR($F18="",$G18=""),"",IFERROR($G18*(1+IF($I18="",Assumptions!$B$3,$I18)),""))</f>
        <v/>
      </c>
      <c r="K18" s="40" t="n"/>
      <c r="L18" s="42">
        <f>IF(OR($J18="",$K18=""),"",IFERROR($J18*$K18,""))</f>
        <v/>
      </c>
      <c r="M18" s="23" t="n"/>
      <c r="N18" s="42">
        <f>IF(OR($L18="",$M18=""),"",IF($M18="Yes",IFERROR($L18*Assumptions!$B$4,""),0))</f>
        <v/>
      </c>
      <c r="O18" s="22" t="n"/>
      <c r="P18" s="40" t="n"/>
      <c r="Q18" s="42">
        <f>IF($F18="","",IF($O18="","",IFERROR($O18*IF($P18="",Assumptions!$B$6,$P18),"")))</f>
        <v/>
      </c>
      <c r="R18" s="42">
        <f>IF(OR($L18="",$N18=""),"",IFERROR(SUM($L18,$N18,IF($Q18="",0,$Q18)),""))</f>
        <v/>
      </c>
      <c r="S18" s="24" t="n"/>
      <c r="T18" s="42">
        <f>IF($R18="","",IFERROR($R18*(1+IF($S18="",Assumptions!$B$5,$S18)),""))</f>
        <v/>
      </c>
      <c r="U18" s="23" t="n"/>
      <c r="V18" s="23" t="n"/>
    </row>
    <row r="19">
      <c r="A19" s="20" t="n"/>
      <c r="B19" s="20" t="n"/>
      <c r="C19" s="39" t="n"/>
      <c r="D19" s="20" t="n"/>
      <c r="E19" s="20" t="n"/>
      <c r="F19" s="20" t="n"/>
      <c r="G19" s="22" t="n"/>
      <c r="H19" s="23" t="n"/>
      <c r="I19" s="24" t="n"/>
      <c r="J19" s="25">
        <f>IF(OR($F19="",$G19=""),"",IFERROR($G19*(1+IF($I19="",Assumptions!$B$3,$I19)),""))</f>
        <v/>
      </c>
      <c r="K19" s="40" t="n"/>
      <c r="L19" s="41">
        <f>IF(OR($J19="",$K19=""),"",IFERROR($J19*$K19,""))</f>
        <v/>
      </c>
      <c r="M19" s="23" t="n"/>
      <c r="N19" s="41">
        <f>IF(OR($L19="",$M19=""),"",IF($M19="Yes",IFERROR($L19*Assumptions!$B$4,""),0))</f>
        <v/>
      </c>
      <c r="O19" s="22" t="n"/>
      <c r="P19" s="40" t="n"/>
      <c r="Q19" s="41">
        <f>IF($F19="","",IF($O19="","",IFERROR($O19*IF($P19="",Assumptions!$B$6,$P19),"")))</f>
        <v/>
      </c>
      <c r="R19" s="41">
        <f>IF(OR($L19="",$N19=""),"",IFERROR(SUM($L19,$N19,IF($Q19="",0,$Q19)),""))</f>
        <v/>
      </c>
      <c r="S19" s="24" t="n"/>
      <c r="T19" s="41">
        <f>IF($R19="","",IFERROR($R19*(1+IF($S19="",Assumptions!$B$5,$S19)),""))</f>
        <v/>
      </c>
      <c r="U19" s="23" t="n"/>
      <c r="V19" s="23" t="n"/>
    </row>
    <row r="20">
      <c r="A20" s="20" t="n"/>
      <c r="B20" s="20" t="n"/>
      <c r="C20" s="39" t="n"/>
      <c r="D20" s="20" t="n"/>
      <c r="E20" s="20" t="n"/>
      <c r="F20" s="20" t="n"/>
      <c r="G20" s="22" t="n"/>
      <c r="H20" s="23" t="n"/>
      <c r="I20" s="24" t="n"/>
      <c r="J20" s="28">
        <f>IF(OR($F20="",$G20=""),"",IFERROR($G20*(1+IF($I20="",Assumptions!$B$3,$I20)),""))</f>
        <v/>
      </c>
      <c r="K20" s="40" t="n"/>
      <c r="L20" s="42">
        <f>IF(OR($J20="",$K20=""),"",IFERROR($J20*$K20,""))</f>
        <v/>
      </c>
      <c r="M20" s="23" t="n"/>
      <c r="N20" s="42">
        <f>IF(OR($L20="",$M20=""),"",IF($M20="Yes",IFERROR($L20*Assumptions!$B$4,""),0))</f>
        <v/>
      </c>
      <c r="O20" s="22" t="n"/>
      <c r="P20" s="40" t="n"/>
      <c r="Q20" s="42">
        <f>IF($F20="","",IF($O20="","",IFERROR($O20*IF($P20="",Assumptions!$B$6,$P20),"")))</f>
        <v/>
      </c>
      <c r="R20" s="42">
        <f>IF(OR($L20="",$N20=""),"",IFERROR(SUM($L20,$N20,IF($Q20="",0,$Q20)),""))</f>
        <v/>
      </c>
      <c r="S20" s="24" t="n"/>
      <c r="T20" s="42">
        <f>IF($R20="","",IFERROR($R20*(1+IF($S20="",Assumptions!$B$5,$S20)),""))</f>
        <v/>
      </c>
      <c r="U20" s="23" t="n"/>
      <c r="V20" s="23" t="n"/>
    </row>
    <row r="21">
      <c r="A21" s="20" t="n"/>
      <c r="B21" s="20" t="n"/>
      <c r="C21" s="39" t="n"/>
      <c r="D21" s="20" t="n"/>
      <c r="E21" s="20" t="n"/>
      <c r="F21" s="20" t="n"/>
      <c r="G21" s="22" t="n"/>
      <c r="H21" s="23" t="n"/>
      <c r="I21" s="24" t="n"/>
      <c r="J21" s="25">
        <f>IF(OR($F21="",$G21=""),"",IFERROR($G21*(1+IF($I21="",Assumptions!$B$3,$I21)),""))</f>
        <v/>
      </c>
      <c r="K21" s="40" t="n"/>
      <c r="L21" s="41">
        <f>IF(OR($J21="",$K21=""),"",IFERROR($J21*$K21,""))</f>
        <v/>
      </c>
      <c r="M21" s="23" t="n"/>
      <c r="N21" s="41">
        <f>IF(OR($L21="",$M21=""),"",IF($M21="Yes",IFERROR($L21*Assumptions!$B$4,""),0))</f>
        <v/>
      </c>
      <c r="O21" s="22" t="n"/>
      <c r="P21" s="40" t="n"/>
      <c r="Q21" s="41">
        <f>IF($F21="","",IF($O21="","",IFERROR($O21*IF($P21="",Assumptions!$B$6,$P21),"")))</f>
        <v/>
      </c>
      <c r="R21" s="41">
        <f>IF(OR($L21="",$N21=""),"",IFERROR(SUM($L21,$N21,IF($Q21="",0,$Q21)),""))</f>
        <v/>
      </c>
      <c r="S21" s="24" t="n"/>
      <c r="T21" s="41">
        <f>IF($R21="","",IFERROR($R21*(1+IF($S21="",Assumptions!$B$5,$S21)),""))</f>
        <v/>
      </c>
      <c r="U21" s="23" t="n"/>
      <c r="V21" s="23" t="n"/>
    </row>
    <row r="22">
      <c r="A22" s="20" t="n"/>
      <c r="B22" s="20" t="n"/>
      <c r="C22" s="39" t="n"/>
      <c r="D22" s="20" t="n"/>
      <c r="E22" s="20" t="n"/>
      <c r="F22" s="20" t="n"/>
      <c r="G22" s="22" t="n"/>
      <c r="H22" s="23" t="n"/>
      <c r="I22" s="24" t="n"/>
      <c r="J22" s="28">
        <f>IF(OR($F22="",$G22=""),"",IFERROR($G22*(1+IF($I22="",Assumptions!$B$3,$I22)),""))</f>
        <v/>
      </c>
      <c r="K22" s="40" t="n"/>
      <c r="L22" s="42">
        <f>IF(OR($J22="",$K22=""),"",IFERROR($J22*$K22,""))</f>
        <v/>
      </c>
      <c r="M22" s="23" t="n"/>
      <c r="N22" s="42">
        <f>IF(OR($L22="",$M22=""),"",IF($M22="Yes",IFERROR($L22*Assumptions!$B$4,""),0))</f>
        <v/>
      </c>
      <c r="O22" s="22" t="n"/>
      <c r="P22" s="40" t="n"/>
      <c r="Q22" s="42">
        <f>IF($F22="","",IF($O22="","",IFERROR($O22*IF($P22="",Assumptions!$B$6,$P22),"")))</f>
        <v/>
      </c>
      <c r="R22" s="42">
        <f>IF(OR($L22="",$N22=""),"",IFERROR(SUM($L22,$N22,IF($Q22="",0,$Q22)),""))</f>
        <v/>
      </c>
      <c r="S22" s="24" t="n"/>
      <c r="T22" s="42">
        <f>IF($R22="","",IFERROR($R22*(1+IF($S22="",Assumptions!$B$5,$S22)),""))</f>
        <v/>
      </c>
      <c r="U22" s="23" t="n"/>
      <c r="V22" s="23" t="n"/>
    </row>
    <row r="23">
      <c r="A23" s="20" t="n"/>
      <c r="B23" s="20" t="n"/>
      <c r="C23" s="39" t="n"/>
      <c r="D23" s="20" t="n"/>
      <c r="E23" s="20" t="n"/>
      <c r="F23" s="20" t="n"/>
      <c r="G23" s="22" t="n"/>
      <c r="H23" s="23" t="n"/>
      <c r="I23" s="24" t="n"/>
      <c r="J23" s="25">
        <f>IF(OR($F23="",$G23=""),"",IFERROR($G23*(1+IF($I23="",Assumptions!$B$3,$I23)),""))</f>
        <v/>
      </c>
      <c r="K23" s="40" t="n"/>
      <c r="L23" s="41">
        <f>IF(OR($J23="",$K23=""),"",IFERROR($J23*$K23,""))</f>
        <v/>
      </c>
      <c r="M23" s="23" t="n"/>
      <c r="N23" s="41">
        <f>IF(OR($L23="",$M23=""),"",IF($M23="Yes",IFERROR($L23*Assumptions!$B$4,""),0))</f>
        <v/>
      </c>
      <c r="O23" s="22" t="n"/>
      <c r="P23" s="40" t="n"/>
      <c r="Q23" s="41">
        <f>IF($F23="","",IF($O23="","",IFERROR($O23*IF($P23="",Assumptions!$B$6,$P23),"")))</f>
        <v/>
      </c>
      <c r="R23" s="41">
        <f>IF(OR($L23="",$N23=""),"",IFERROR(SUM($L23,$N23,IF($Q23="",0,$Q23)),""))</f>
        <v/>
      </c>
      <c r="S23" s="24" t="n"/>
      <c r="T23" s="41">
        <f>IF($R23="","",IFERROR($R23*(1+IF($S23="",Assumptions!$B$5,$S23)),""))</f>
        <v/>
      </c>
      <c r="U23" s="23" t="n"/>
      <c r="V23" s="23" t="n"/>
    </row>
    <row r="24">
      <c r="A24" s="20" t="n"/>
      <c r="B24" s="20" t="n"/>
      <c r="C24" s="39" t="n"/>
      <c r="D24" s="20" t="n"/>
      <c r="E24" s="20" t="n"/>
      <c r="F24" s="20" t="n"/>
      <c r="G24" s="22" t="n"/>
      <c r="H24" s="23" t="n"/>
      <c r="I24" s="24" t="n"/>
      <c r="J24" s="28">
        <f>IF(OR($F24="",$G24=""),"",IFERROR($G24*(1+IF($I24="",Assumptions!$B$3,$I24)),""))</f>
        <v/>
      </c>
      <c r="K24" s="40" t="n"/>
      <c r="L24" s="42">
        <f>IF(OR($J24="",$K24=""),"",IFERROR($J24*$K24,""))</f>
        <v/>
      </c>
      <c r="M24" s="23" t="n"/>
      <c r="N24" s="42">
        <f>IF(OR($L24="",$M24=""),"",IF($M24="Yes",IFERROR($L24*Assumptions!$B$4,""),0))</f>
        <v/>
      </c>
      <c r="O24" s="22" t="n"/>
      <c r="P24" s="40" t="n"/>
      <c r="Q24" s="42">
        <f>IF($F24="","",IF($O24="","",IFERROR($O24*IF($P24="",Assumptions!$B$6,$P24),"")))</f>
        <v/>
      </c>
      <c r="R24" s="42">
        <f>IF(OR($L24="",$N24=""),"",IFERROR(SUM($L24,$N24,IF($Q24="",0,$Q24)),""))</f>
        <v/>
      </c>
      <c r="S24" s="24" t="n"/>
      <c r="T24" s="42">
        <f>IF($R24="","",IFERROR($R24*(1+IF($S24="",Assumptions!$B$5,$S24)),""))</f>
        <v/>
      </c>
      <c r="U24" s="23" t="n"/>
      <c r="V24" s="23" t="n"/>
    </row>
    <row r="25">
      <c r="A25" s="20" t="n"/>
      <c r="B25" s="20" t="n"/>
      <c r="C25" s="39" t="n"/>
      <c r="D25" s="20" t="n"/>
      <c r="E25" s="20" t="n"/>
      <c r="F25" s="20" t="n"/>
      <c r="G25" s="22" t="n"/>
      <c r="H25" s="23" t="n"/>
      <c r="I25" s="24" t="n"/>
      <c r="J25" s="25">
        <f>IF(OR($F25="",$G25=""),"",IFERROR($G25*(1+IF($I25="",Assumptions!$B$3,$I25)),""))</f>
        <v/>
      </c>
      <c r="K25" s="40" t="n"/>
      <c r="L25" s="41">
        <f>IF(OR($J25="",$K25=""),"",IFERROR($J25*$K25,""))</f>
        <v/>
      </c>
      <c r="M25" s="23" t="n"/>
      <c r="N25" s="41">
        <f>IF(OR($L25="",$M25=""),"",IF($M25="Yes",IFERROR($L25*Assumptions!$B$4,""),0))</f>
        <v/>
      </c>
      <c r="O25" s="22" t="n"/>
      <c r="P25" s="40" t="n"/>
      <c r="Q25" s="41">
        <f>IF($F25="","",IF($O25="","",IFERROR($O25*IF($P25="",Assumptions!$B$6,$P25),"")))</f>
        <v/>
      </c>
      <c r="R25" s="41">
        <f>IF(OR($L25="",$N25=""),"",IFERROR(SUM($L25,$N25,IF($Q25="",0,$Q25)),""))</f>
        <v/>
      </c>
      <c r="S25" s="24" t="n"/>
      <c r="T25" s="41">
        <f>IF($R25="","",IFERROR($R25*(1+IF($S25="",Assumptions!$B$5,$S25)),""))</f>
        <v/>
      </c>
      <c r="U25" s="23" t="n"/>
      <c r="V25" s="23" t="n"/>
    </row>
    <row r="26">
      <c r="A26" s="20" t="n"/>
      <c r="B26" s="20" t="n"/>
      <c r="C26" s="39" t="n"/>
      <c r="D26" s="20" t="n"/>
      <c r="E26" s="20" t="n"/>
      <c r="F26" s="20" t="n"/>
      <c r="G26" s="22" t="n"/>
      <c r="H26" s="23" t="n"/>
      <c r="I26" s="24" t="n"/>
      <c r="J26" s="28">
        <f>IF(OR($F26="",$G26=""),"",IFERROR($G26*(1+IF($I26="",Assumptions!$B$3,$I26)),""))</f>
        <v/>
      </c>
      <c r="K26" s="40" t="n"/>
      <c r="L26" s="42">
        <f>IF(OR($J26="",$K26=""),"",IFERROR($J26*$K26,""))</f>
        <v/>
      </c>
      <c r="M26" s="23" t="n"/>
      <c r="N26" s="42">
        <f>IF(OR($L26="",$M26=""),"",IF($M26="Yes",IFERROR($L26*Assumptions!$B$4,""),0))</f>
        <v/>
      </c>
      <c r="O26" s="22" t="n"/>
      <c r="P26" s="40" t="n"/>
      <c r="Q26" s="42">
        <f>IF($F26="","",IF($O26="","",IFERROR($O26*IF($P26="",Assumptions!$B$6,$P26),"")))</f>
        <v/>
      </c>
      <c r="R26" s="42">
        <f>IF(OR($L26="",$N26=""),"",IFERROR(SUM($L26,$N26,IF($Q26="",0,$Q26)),""))</f>
        <v/>
      </c>
      <c r="S26" s="24" t="n"/>
      <c r="T26" s="42">
        <f>IF($R26="","",IFERROR($R26*(1+IF($S26="",Assumptions!$B$5,$S26)),""))</f>
        <v/>
      </c>
      <c r="U26" s="23" t="n"/>
      <c r="V26" s="23" t="n"/>
    </row>
    <row r="27">
      <c r="A27" s="20" t="n"/>
      <c r="B27" s="20" t="n"/>
      <c r="C27" s="39" t="n"/>
      <c r="D27" s="20" t="n"/>
      <c r="E27" s="20" t="n"/>
      <c r="F27" s="20" t="n"/>
      <c r="G27" s="22" t="n"/>
      <c r="H27" s="23" t="n"/>
      <c r="I27" s="24" t="n"/>
      <c r="J27" s="25">
        <f>IF(OR($F27="",$G27=""),"",IFERROR($G27*(1+IF($I27="",Assumptions!$B$3,$I27)),""))</f>
        <v/>
      </c>
      <c r="K27" s="40" t="n"/>
      <c r="L27" s="41">
        <f>IF(OR($J27="",$K27=""),"",IFERROR($J27*$K27,""))</f>
        <v/>
      </c>
      <c r="M27" s="23" t="n"/>
      <c r="N27" s="41">
        <f>IF(OR($L27="",$M27=""),"",IF($M27="Yes",IFERROR($L27*Assumptions!$B$4,""),0))</f>
        <v/>
      </c>
      <c r="O27" s="22" t="n"/>
      <c r="P27" s="40" t="n"/>
      <c r="Q27" s="41">
        <f>IF($F27="","",IF($O27="","",IFERROR($O27*IF($P27="",Assumptions!$B$6,$P27),"")))</f>
        <v/>
      </c>
      <c r="R27" s="41">
        <f>IF(OR($L27="",$N27=""),"",IFERROR(SUM($L27,$N27,IF($Q27="",0,$Q27)),""))</f>
        <v/>
      </c>
      <c r="S27" s="24" t="n"/>
      <c r="T27" s="41">
        <f>IF($R27="","",IFERROR($R27*(1+IF($S27="",Assumptions!$B$5,$S27)),""))</f>
        <v/>
      </c>
      <c r="U27" s="23" t="n"/>
      <c r="V27" s="23" t="n"/>
    </row>
    <row r="28">
      <c r="A28" s="20" t="n"/>
      <c r="B28" s="20" t="n"/>
      <c r="C28" s="39" t="n"/>
      <c r="D28" s="20" t="n"/>
      <c r="E28" s="20" t="n"/>
      <c r="F28" s="20" t="n"/>
      <c r="G28" s="22" t="n"/>
      <c r="H28" s="23" t="n"/>
      <c r="I28" s="24" t="n"/>
      <c r="J28" s="28">
        <f>IF(OR($F28="",$G28=""),"",IFERROR($G28*(1+IF($I28="",Assumptions!$B$3,$I28)),""))</f>
        <v/>
      </c>
      <c r="K28" s="40" t="n"/>
      <c r="L28" s="42">
        <f>IF(OR($J28="",$K28=""),"",IFERROR($J28*$K28,""))</f>
        <v/>
      </c>
      <c r="M28" s="23" t="n"/>
      <c r="N28" s="42">
        <f>IF(OR($L28="",$M28=""),"",IF($M28="Yes",IFERROR($L28*Assumptions!$B$4,""),0))</f>
        <v/>
      </c>
      <c r="O28" s="22" t="n"/>
      <c r="P28" s="40" t="n"/>
      <c r="Q28" s="42">
        <f>IF($F28="","",IF($O28="","",IFERROR($O28*IF($P28="",Assumptions!$B$6,$P28),"")))</f>
        <v/>
      </c>
      <c r="R28" s="42">
        <f>IF(OR($L28="",$N28=""),"",IFERROR(SUM($L28,$N28,IF($Q28="",0,$Q28)),""))</f>
        <v/>
      </c>
      <c r="S28" s="24" t="n"/>
      <c r="T28" s="42">
        <f>IF($R28="","",IFERROR($R28*(1+IF($S28="",Assumptions!$B$5,$S28)),""))</f>
        <v/>
      </c>
      <c r="U28" s="23" t="n"/>
      <c r="V28" s="23" t="n"/>
    </row>
    <row r="29">
      <c r="A29" s="20" t="n"/>
      <c r="B29" s="20" t="n"/>
      <c r="C29" s="39" t="n"/>
      <c r="D29" s="20" t="n"/>
      <c r="E29" s="20" t="n"/>
      <c r="F29" s="20" t="n"/>
      <c r="G29" s="22" t="n"/>
      <c r="H29" s="23" t="n"/>
      <c r="I29" s="24" t="n"/>
      <c r="J29" s="25">
        <f>IF(OR($F29="",$G29=""),"",IFERROR($G29*(1+IF($I29="",Assumptions!$B$3,$I29)),""))</f>
        <v/>
      </c>
      <c r="K29" s="40" t="n"/>
      <c r="L29" s="41">
        <f>IF(OR($J29="",$K29=""),"",IFERROR($J29*$K29,""))</f>
        <v/>
      </c>
      <c r="M29" s="23" t="n"/>
      <c r="N29" s="41">
        <f>IF(OR($L29="",$M29=""),"",IF($M29="Yes",IFERROR($L29*Assumptions!$B$4,""),0))</f>
        <v/>
      </c>
      <c r="O29" s="22" t="n"/>
      <c r="P29" s="40" t="n"/>
      <c r="Q29" s="41">
        <f>IF($F29="","",IF($O29="","",IFERROR($O29*IF($P29="",Assumptions!$B$6,$P29),"")))</f>
        <v/>
      </c>
      <c r="R29" s="41">
        <f>IF(OR($L29="",$N29=""),"",IFERROR(SUM($L29,$N29,IF($Q29="",0,$Q29)),""))</f>
        <v/>
      </c>
      <c r="S29" s="24" t="n"/>
      <c r="T29" s="41">
        <f>IF($R29="","",IFERROR($R29*(1+IF($S29="",Assumptions!$B$5,$S29)),""))</f>
        <v/>
      </c>
      <c r="U29" s="23" t="n"/>
      <c r="V29" s="23" t="n"/>
    </row>
    <row r="30">
      <c r="A30" s="20" t="n"/>
      <c r="B30" s="20" t="n"/>
      <c r="C30" s="39" t="n"/>
      <c r="D30" s="20" t="n"/>
      <c r="E30" s="20" t="n"/>
      <c r="F30" s="20" t="n"/>
      <c r="G30" s="22" t="n"/>
      <c r="H30" s="23" t="n"/>
      <c r="I30" s="24" t="n"/>
      <c r="J30" s="28">
        <f>IF(OR($F30="",$G30=""),"",IFERROR($G30*(1+IF($I30="",Assumptions!$B$3,$I30)),""))</f>
        <v/>
      </c>
      <c r="K30" s="40" t="n"/>
      <c r="L30" s="42">
        <f>IF(OR($J30="",$K30=""),"",IFERROR($J30*$K30,""))</f>
        <v/>
      </c>
      <c r="M30" s="23" t="n"/>
      <c r="N30" s="42">
        <f>IF(OR($L30="",$M30=""),"",IF($M30="Yes",IFERROR($L30*Assumptions!$B$4,""),0))</f>
        <v/>
      </c>
      <c r="O30" s="22" t="n"/>
      <c r="P30" s="40" t="n"/>
      <c r="Q30" s="42">
        <f>IF($F30="","",IF($O30="","",IFERROR($O30*IF($P30="",Assumptions!$B$6,$P30),"")))</f>
        <v/>
      </c>
      <c r="R30" s="42">
        <f>IF(OR($L30="",$N30=""),"",IFERROR(SUM($L30,$N30,IF($Q30="",0,$Q30)),""))</f>
        <v/>
      </c>
      <c r="S30" s="24" t="n"/>
      <c r="T30" s="42">
        <f>IF($R30="","",IFERROR($R30*(1+IF($S30="",Assumptions!$B$5,$S30)),""))</f>
        <v/>
      </c>
      <c r="U30" s="23" t="n"/>
      <c r="V30" s="23" t="n"/>
    </row>
    <row r="31">
      <c r="A31" s="20" t="n"/>
      <c r="B31" s="20" t="n"/>
      <c r="C31" s="39" t="n"/>
      <c r="D31" s="20" t="n"/>
      <c r="E31" s="20" t="n"/>
      <c r="F31" s="20" t="n"/>
      <c r="G31" s="22" t="n"/>
      <c r="H31" s="23" t="n"/>
      <c r="I31" s="24" t="n"/>
      <c r="J31" s="25">
        <f>IF(OR($F31="",$G31=""),"",IFERROR($G31*(1+IF($I31="",Assumptions!$B$3,$I31)),""))</f>
        <v/>
      </c>
      <c r="K31" s="40" t="n"/>
      <c r="L31" s="41">
        <f>IF(OR($J31="",$K31=""),"",IFERROR($J31*$K31,""))</f>
        <v/>
      </c>
      <c r="M31" s="23" t="n"/>
      <c r="N31" s="41">
        <f>IF(OR($L31="",$M31=""),"",IF($M31="Yes",IFERROR($L31*Assumptions!$B$4,""),0))</f>
        <v/>
      </c>
      <c r="O31" s="22" t="n"/>
      <c r="P31" s="40" t="n"/>
      <c r="Q31" s="41">
        <f>IF($F31="","",IF($O31="","",IFERROR($O31*IF($P31="",Assumptions!$B$6,$P31),"")))</f>
        <v/>
      </c>
      <c r="R31" s="41">
        <f>IF(OR($L31="",$N31=""),"",IFERROR(SUM($L31,$N31,IF($Q31="",0,$Q31)),""))</f>
        <v/>
      </c>
      <c r="S31" s="24" t="n"/>
      <c r="T31" s="41">
        <f>IF($R31="","",IFERROR($R31*(1+IF($S31="",Assumptions!$B$5,$S31)),""))</f>
        <v/>
      </c>
      <c r="U31" s="23" t="n"/>
      <c r="V31" s="23" t="n"/>
    </row>
    <row r="32">
      <c r="A32" s="20" t="n"/>
      <c r="B32" s="20" t="n"/>
      <c r="C32" s="39" t="n"/>
      <c r="D32" s="20" t="n"/>
      <c r="E32" s="20" t="n"/>
      <c r="F32" s="20" t="n"/>
      <c r="G32" s="22" t="n"/>
      <c r="H32" s="23" t="n"/>
      <c r="I32" s="24" t="n"/>
      <c r="J32" s="28">
        <f>IF(OR($F32="",$G32=""),"",IFERROR($G32*(1+IF($I32="",Assumptions!$B$3,$I32)),""))</f>
        <v/>
      </c>
      <c r="K32" s="40" t="n"/>
      <c r="L32" s="42">
        <f>IF(OR($J32="",$K32=""),"",IFERROR($J32*$K32,""))</f>
        <v/>
      </c>
      <c r="M32" s="23" t="n"/>
      <c r="N32" s="42">
        <f>IF(OR($L32="",$M32=""),"",IF($M32="Yes",IFERROR($L32*Assumptions!$B$4,""),0))</f>
        <v/>
      </c>
      <c r="O32" s="22" t="n"/>
      <c r="P32" s="40" t="n"/>
      <c r="Q32" s="42">
        <f>IF($F32="","",IF($O32="","",IFERROR($O32*IF($P32="",Assumptions!$B$6,$P32),"")))</f>
        <v/>
      </c>
      <c r="R32" s="42">
        <f>IF(OR($L32="",$N32=""),"",IFERROR(SUM($L32,$N32,IF($Q32="",0,$Q32)),""))</f>
        <v/>
      </c>
      <c r="S32" s="24" t="n"/>
      <c r="T32" s="42">
        <f>IF($R32="","",IFERROR($R32*(1+IF($S32="",Assumptions!$B$5,$S32)),""))</f>
        <v/>
      </c>
      <c r="U32" s="23" t="n"/>
      <c r="V32" s="23" t="n"/>
    </row>
    <row r="33">
      <c r="A33" s="20" t="n"/>
      <c r="B33" s="20" t="n"/>
      <c r="C33" s="39" t="n"/>
      <c r="D33" s="20" t="n"/>
      <c r="E33" s="20" t="n"/>
      <c r="F33" s="20" t="n"/>
      <c r="G33" s="22" t="n"/>
      <c r="H33" s="23" t="n"/>
      <c r="I33" s="24" t="n"/>
      <c r="J33" s="25">
        <f>IF(OR($F33="",$G33=""),"",IFERROR($G33*(1+IF($I33="",Assumptions!$B$3,$I33)),""))</f>
        <v/>
      </c>
      <c r="K33" s="40" t="n"/>
      <c r="L33" s="41">
        <f>IF(OR($J33="",$K33=""),"",IFERROR($J33*$K33,""))</f>
        <v/>
      </c>
      <c r="M33" s="23" t="n"/>
      <c r="N33" s="41">
        <f>IF(OR($L33="",$M33=""),"",IF($M33="Yes",IFERROR($L33*Assumptions!$B$4,""),0))</f>
        <v/>
      </c>
      <c r="O33" s="22" t="n"/>
      <c r="P33" s="40" t="n"/>
      <c r="Q33" s="41">
        <f>IF($F33="","",IF($O33="","",IFERROR($O33*IF($P33="",Assumptions!$B$6,$P33),"")))</f>
        <v/>
      </c>
      <c r="R33" s="41">
        <f>IF(OR($L33="",$N33=""),"",IFERROR(SUM($L33,$N33,IF($Q33="",0,$Q33)),""))</f>
        <v/>
      </c>
      <c r="S33" s="24" t="n"/>
      <c r="T33" s="41">
        <f>IF($R33="","",IFERROR($R33*(1+IF($S33="",Assumptions!$B$5,$S33)),""))</f>
        <v/>
      </c>
      <c r="U33" s="23" t="n"/>
      <c r="V33" s="23" t="n"/>
    </row>
    <row r="34">
      <c r="A34" s="20" t="n"/>
      <c r="B34" s="20" t="n"/>
      <c r="C34" s="39" t="n"/>
      <c r="D34" s="20" t="n"/>
      <c r="E34" s="20" t="n"/>
      <c r="F34" s="20" t="n"/>
      <c r="G34" s="22" t="n"/>
      <c r="H34" s="23" t="n"/>
      <c r="I34" s="24" t="n"/>
      <c r="J34" s="28">
        <f>IF(OR($F34="",$G34=""),"",IFERROR($G34*(1+IF($I34="",Assumptions!$B$3,$I34)),""))</f>
        <v/>
      </c>
      <c r="K34" s="40" t="n"/>
      <c r="L34" s="42">
        <f>IF(OR($J34="",$K34=""),"",IFERROR($J34*$K34,""))</f>
        <v/>
      </c>
      <c r="M34" s="23" t="n"/>
      <c r="N34" s="42">
        <f>IF(OR($L34="",$M34=""),"",IF($M34="Yes",IFERROR($L34*Assumptions!$B$4,""),0))</f>
        <v/>
      </c>
      <c r="O34" s="22" t="n"/>
      <c r="P34" s="40" t="n"/>
      <c r="Q34" s="42">
        <f>IF($F34="","",IF($O34="","",IFERROR($O34*IF($P34="",Assumptions!$B$6,$P34),"")))</f>
        <v/>
      </c>
      <c r="R34" s="42">
        <f>IF(OR($L34="",$N34=""),"",IFERROR(SUM($L34,$N34,IF($Q34="",0,$Q34)),""))</f>
        <v/>
      </c>
      <c r="S34" s="24" t="n"/>
      <c r="T34" s="42">
        <f>IF($R34="","",IFERROR($R34*(1+IF($S34="",Assumptions!$B$5,$S34)),""))</f>
        <v/>
      </c>
      <c r="U34" s="23" t="n"/>
      <c r="V34" s="23" t="n"/>
    </row>
    <row r="35">
      <c r="A35" s="20" t="n"/>
      <c r="B35" s="20" t="n"/>
      <c r="C35" s="39" t="n"/>
      <c r="D35" s="20" t="n"/>
      <c r="E35" s="20" t="n"/>
      <c r="F35" s="20" t="n"/>
      <c r="G35" s="22" t="n"/>
      <c r="H35" s="23" t="n"/>
      <c r="I35" s="24" t="n"/>
      <c r="J35" s="25">
        <f>IF(OR($F35="",$G35=""),"",IFERROR($G35*(1+IF($I35="",Assumptions!$B$3,$I35)),""))</f>
        <v/>
      </c>
      <c r="K35" s="40" t="n"/>
      <c r="L35" s="41">
        <f>IF(OR($J35="",$K35=""),"",IFERROR($J35*$K35,""))</f>
        <v/>
      </c>
      <c r="M35" s="23" t="n"/>
      <c r="N35" s="41">
        <f>IF(OR($L35="",$M35=""),"",IF($M35="Yes",IFERROR($L35*Assumptions!$B$4,""),0))</f>
        <v/>
      </c>
      <c r="O35" s="22" t="n"/>
      <c r="P35" s="40" t="n"/>
      <c r="Q35" s="41">
        <f>IF($F35="","",IF($O35="","",IFERROR($O35*IF($P35="",Assumptions!$B$6,$P35),"")))</f>
        <v/>
      </c>
      <c r="R35" s="41">
        <f>IF(OR($L35="",$N35=""),"",IFERROR(SUM($L35,$N35,IF($Q35="",0,$Q35)),""))</f>
        <v/>
      </c>
      <c r="S35" s="24" t="n"/>
      <c r="T35" s="41">
        <f>IF($R35="","",IFERROR($R35*(1+IF($S35="",Assumptions!$B$5,$S35)),""))</f>
        <v/>
      </c>
      <c r="U35" s="23" t="n"/>
      <c r="V35" s="23" t="n"/>
    </row>
    <row r="36">
      <c r="A36" s="20" t="n"/>
      <c r="B36" s="20" t="n"/>
      <c r="C36" s="39" t="n"/>
      <c r="D36" s="20" t="n"/>
      <c r="E36" s="20" t="n"/>
      <c r="F36" s="20" t="n"/>
      <c r="G36" s="22" t="n"/>
      <c r="H36" s="23" t="n"/>
      <c r="I36" s="24" t="n"/>
      <c r="J36" s="28">
        <f>IF(OR($F36="",$G36=""),"",IFERROR($G36*(1+IF($I36="",Assumptions!$B$3,$I36)),""))</f>
        <v/>
      </c>
      <c r="K36" s="40" t="n"/>
      <c r="L36" s="42">
        <f>IF(OR($J36="",$K36=""),"",IFERROR($J36*$K36,""))</f>
        <v/>
      </c>
      <c r="M36" s="23" t="n"/>
      <c r="N36" s="42">
        <f>IF(OR($L36="",$M36=""),"",IF($M36="Yes",IFERROR($L36*Assumptions!$B$4,""),0))</f>
        <v/>
      </c>
      <c r="O36" s="22" t="n"/>
      <c r="P36" s="40" t="n"/>
      <c r="Q36" s="42">
        <f>IF($F36="","",IF($O36="","",IFERROR($O36*IF($P36="",Assumptions!$B$6,$P36),"")))</f>
        <v/>
      </c>
      <c r="R36" s="42">
        <f>IF(OR($L36="",$N36=""),"",IFERROR(SUM($L36,$N36,IF($Q36="",0,$Q36)),""))</f>
        <v/>
      </c>
      <c r="S36" s="24" t="n"/>
      <c r="T36" s="42">
        <f>IF($R36="","",IFERROR($R36*(1+IF($S36="",Assumptions!$B$5,$S36)),""))</f>
        <v/>
      </c>
      <c r="U36" s="23" t="n"/>
      <c r="V36" s="23" t="n"/>
    </row>
    <row r="37">
      <c r="A37" s="20" t="n"/>
      <c r="B37" s="20" t="n"/>
      <c r="C37" s="39" t="n"/>
      <c r="D37" s="20" t="n"/>
      <c r="E37" s="20" t="n"/>
      <c r="F37" s="20" t="n"/>
      <c r="G37" s="22" t="n"/>
      <c r="H37" s="23" t="n"/>
      <c r="I37" s="24" t="n"/>
      <c r="J37" s="25">
        <f>IF(OR($F37="",$G37=""),"",IFERROR($G37*(1+IF($I37="",Assumptions!$B$3,$I37)),""))</f>
        <v/>
      </c>
      <c r="K37" s="40" t="n"/>
      <c r="L37" s="41">
        <f>IF(OR($J37="",$K37=""),"",IFERROR($J37*$K37,""))</f>
        <v/>
      </c>
      <c r="M37" s="23" t="n"/>
      <c r="N37" s="41">
        <f>IF(OR($L37="",$M37=""),"",IF($M37="Yes",IFERROR($L37*Assumptions!$B$4,""),0))</f>
        <v/>
      </c>
      <c r="O37" s="22" t="n"/>
      <c r="P37" s="40" t="n"/>
      <c r="Q37" s="41">
        <f>IF($F37="","",IF($O37="","",IFERROR($O37*IF($P37="",Assumptions!$B$6,$P37),"")))</f>
        <v/>
      </c>
      <c r="R37" s="41">
        <f>IF(OR($L37="",$N37=""),"",IFERROR(SUM($L37,$N37,IF($Q37="",0,$Q37)),""))</f>
        <v/>
      </c>
      <c r="S37" s="24" t="n"/>
      <c r="T37" s="41">
        <f>IF($R37="","",IFERROR($R37*(1+IF($S37="",Assumptions!$B$5,$S37)),""))</f>
        <v/>
      </c>
      <c r="U37" s="23" t="n"/>
      <c r="V37" s="23" t="n"/>
    </row>
    <row r="38">
      <c r="A38" s="20" t="n"/>
      <c r="B38" s="20" t="n"/>
      <c r="C38" s="39" t="n"/>
      <c r="D38" s="20" t="n"/>
      <c r="E38" s="20" t="n"/>
      <c r="F38" s="20" t="n"/>
      <c r="G38" s="22" t="n"/>
      <c r="H38" s="23" t="n"/>
      <c r="I38" s="24" t="n"/>
      <c r="J38" s="28">
        <f>IF(OR($F38="",$G38=""),"",IFERROR($G38*(1+IF($I38="",Assumptions!$B$3,$I38)),""))</f>
        <v/>
      </c>
      <c r="K38" s="40" t="n"/>
      <c r="L38" s="42">
        <f>IF(OR($J38="",$K38=""),"",IFERROR($J38*$K38,""))</f>
        <v/>
      </c>
      <c r="M38" s="23" t="n"/>
      <c r="N38" s="42">
        <f>IF(OR($L38="",$M38=""),"",IF($M38="Yes",IFERROR($L38*Assumptions!$B$4,""),0))</f>
        <v/>
      </c>
      <c r="O38" s="22" t="n"/>
      <c r="P38" s="40" t="n"/>
      <c r="Q38" s="42">
        <f>IF($F38="","",IF($O38="","",IFERROR($O38*IF($P38="",Assumptions!$B$6,$P38),"")))</f>
        <v/>
      </c>
      <c r="R38" s="42">
        <f>IF(OR($L38="",$N38=""),"",IFERROR(SUM($L38,$N38,IF($Q38="",0,$Q38)),""))</f>
        <v/>
      </c>
      <c r="S38" s="24" t="n"/>
      <c r="T38" s="42">
        <f>IF($R38="","",IFERROR($R38*(1+IF($S38="",Assumptions!$B$5,$S38)),""))</f>
        <v/>
      </c>
      <c r="U38" s="23" t="n"/>
      <c r="V38" s="23" t="n"/>
    </row>
    <row r="39">
      <c r="A39" s="20" t="n"/>
      <c r="B39" s="20" t="n"/>
      <c r="C39" s="39" t="n"/>
      <c r="D39" s="20" t="n"/>
      <c r="E39" s="20" t="n"/>
      <c r="F39" s="20" t="n"/>
      <c r="G39" s="22" t="n"/>
      <c r="H39" s="23" t="n"/>
      <c r="I39" s="24" t="n"/>
      <c r="J39" s="25">
        <f>IF(OR($F39="",$G39=""),"",IFERROR($G39*(1+IF($I39="",Assumptions!$B$3,$I39)),""))</f>
        <v/>
      </c>
      <c r="K39" s="40" t="n"/>
      <c r="L39" s="41">
        <f>IF(OR($J39="",$K39=""),"",IFERROR($J39*$K39,""))</f>
        <v/>
      </c>
      <c r="M39" s="23" t="n"/>
      <c r="N39" s="41">
        <f>IF(OR($L39="",$M39=""),"",IF($M39="Yes",IFERROR($L39*Assumptions!$B$4,""),0))</f>
        <v/>
      </c>
      <c r="O39" s="22" t="n"/>
      <c r="P39" s="40" t="n"/>
      <c r="Q39" s="41">
        <f>IF($F39="","",IF($O39="","",IFERROR($O39*IF($P39="",Assumptions!$B$6,$P39),"")))</f>
        <v/>
      </c>
      <c r="R39" s="41">
        <f>IF(OR($L39="",$N39=""),"",IFERROR(SUM($L39,$N39,IF($Q39="",0,$Q39)),""))</f>
        <v/>
      </c>
      <c r="S39" s="24" t="n"/>
      <c r="T39" s="41">
        <f>IF($R39="","",IFERROR($R39*(1+IF($S39="",Assumptions!$B$5,$S39)),""))</f>
        <v/>
      </c>
      <c r="U39" s="23" t="n"/>
      <c r="V39" s="23" t="n"/>
    </row>
    <row r="40">
      <c r="A40" s="20" t="n"/>
      <c r="B40" s="20" t="n"/>
      <c r="C40" s="39" t="n"/>
      <c r="D40" s="20" t="n"/>
      <c r="E40" s="20" t="n"/>
      <c r="F40" s="20" t="n"/>
      <c r="G40" s="22" t="n"/>
      <c r="H40" s="23" t="n"/>
      <c r="I40" s="24" t="n"/>
      <c r="J40" s="28">
        <f>IF(OR($F40="",$G40=""),"",IFERROR($G40*(1+IF($I40="",Assumptions!$B$3,$I40)),""))</f>
        <v/>
      </c>
      <c r="K40" s="40" t="n"/>
      <c r="L40" s="42">
        <f>IF(OR($J40="",$K40=""),"",IFERROR($J40*$K40,""))</f>
        <v/>
      </c>
      <c r="M40" s="23" t="n"/>
      <c r="N40" s="42">
        <f>IF(OR($L40="",$M40=""),"",IF($M40="Yes",IFERROR($L40*Assumptions!$B$4,""),0))</f>
        <v/>
      </c>
      <c r="O40" s="22" t="n"/>
      <c r="P40" s="40" t="n"/>
      <c r="Q40" s="42">
        <f>IF($F40="","",IF($O40="","",IFERROR($O40*IF($P40="",Assumptions!$B$6,$P40),"")))</f>
        <v/>
      </c>
      <c r="R40" s="42">
        <f>IF(OR($L40="",$N40=""),"",IFERROR(SUM($L40,$N40,IF($Q40="",0,$Q40)),""))</f>
        <v/>
      </c>
      <c r="S40" s="24" t="n"/>
      <c r="T40" s="42">
        <f>IF($R40="","",IFERROR($R40*(1+IF($S40="",Assumptions!$B$5,$S40)),""))</f>
        <v/>
      </c>
      <c r="U40" s="23" t="n"/>
      <c r="V40" s="23" t="n"/>
    </row>
    <row r="41">
      <c r="A41" s="20" t="n"/>
      <c r="B41" s="20" t="n"/>
      <c r="C41" s="39" t="n"/>
      <c r="D41" s="20" t="n"/>
      <c r="E41" s="20" t="n"/>
      <c r="F41" s="20" t="n"/>
      <c r="G41" s="22" t="n"/>
      <c r="H41" s="23" t="n"/>
      <c r="I41" s="24" t="n"/>
      <c r="J41" s="25">
        <f>IF(OR($F41="",$G41=""),"",IFERROR($G41*(1+IF($I41="",Assumptions!$B$3,$I41)),""))</f>
        <v/>
      </c>
      <c r="K41" s="40" t="n"/>
      <c r="L41" s="41">
        <f>IF(OR($J41="",$K41=""),"",IFERROR($J41*$K41,""))</f>
        <v/>
      </c>
      <c r="M41" s="23" t="n"/>
      <c r="N41" s="41">
        <f>IF(OR($L41="",$M41=""),"",IF($M41="Yes",IFERROR($L41*Assumptions!$B$4,""),0))</f>
        <v/>
      </c>
      <c r="O41" s="22" t="n"/>
      <c r="P41" s="40" t="n"/>
      <c r="Q41" s="41">
        <f>IF($F41="","",IF($O41="","",IFERROR($O41*IF($P41="",Assumptions!$B$6,$P41),"")))</f>
        <v/>
      </c>
      <c r="R41" s="41">
        <f>IF(OR($L41="",$N41=""),"",IFERROR(SUM($L41,$N41,IF($Q41="",0,$Q41)),""))</f>
        <v/>
      </c>
      <c r="S41" s="24" t="n"/>
      <c r="T41" s="41">
        <f>IF($R41="","",IFERROR($R41*(1+IF($S41="",Assumptions!$B$5,$S41)),""))</f>
        <v/>
      </c>
      <c r="U41" s="23" t="n"/>
      <c r="V41" s="23" t="n"/>
    </row>
    <row r="42">
      <c r="A42" s="20" t="n"/>
      <c r="B42" s="20" t="n"/>
      <c r="C42" s="39" t="n"/>
      <c r="D42" s="20" t="n"/>
      <c r="E42" s="20" t="n"/>
      <c r="F42" s="20" t="n"/>
      <c r="G42" s="22" t="n"/>
      <c r="H42" s="23" t="n"/>
      <c r="I42" s="24" t="n"/>
      <c r="J42" s="28">
        <f>IF(OR($F42="",$G42=""),"",IFERROR($G42*(1+IF($I42="",Assumptions!$B$3,$I42)),""))</f>
        <v/>
      </c>
      <c r="K42" s="40" t="n"/>
      <c r="L42" s="42">
        <f>IF(OR($J42="",$K42=""),"",IFERROR($J42*$K42,""))</f>
        <v/>
      </c>
      <c r="M42" s="23" t="n"/>
      <c r="N42" s="42">
        <f>IF(OR($L42="",$M42=""),"",IF($M42="Yes",IFERROR($L42*Assumptions!$B$4,""),0))</f>
        <v/>
      </c>
      <c r="O42" s="22" t="n"/>
      <c r="P42" s="40" t="n"/>
      <c r="Q42" s="42">
        <f>IF($F42="","",IF($O42="","",IFERROR($O42*IF($P42="",Assumptions!$B$6,$P42),"")))</f>
        <v/>
      </c>
      <c r="R42" s="42">
        <f>IF(OR($L42="",$N42=""),"",IFERROR(SUM($L42,$N42,IF($Q42="",0,$Q42)),""))</f>
        <v/>
      </c>
      <c r="S42" s="24" t="n"/>
      <c r="T42" s="42">
        <f>IF($R42="","",IFERROR($R42*(1+IF($S42="",Assumptions!$B$5,$S42)),""))</f>
        <v/>
      </c>
      <c r="U42" s="23" t="n"/>
      <c r="V42" s="23" t="n"/>
    </row>
    <row r="43">
      <c r="A43" s="20" t="n"/>
      <c r="B43" s="20" t="n"/>
      <c r="C43" s="39" t="n"/>
      <c r="D43" s="20" t="n"/>
      <c r="E43" s="20" t="n"/>
      <c r="F43" s="20" t="n"/>
      <c r="G43" s="22" t="n"/>
      <c r="H43" s="23" t="n"/>
      <c r="I43" s="24" t="n"/>
      <c r="J43" s="25">
        <f>IF(OR($F43="",$G43=""),"",IFERROR($G43*(1+IF($I43="",Assumptions!$B$3,$I43)),""))</f>
        <v/>
      </c>
      <c r="K43" s="40" t="n"/>
      <c r="L43" s="41">
        <f>IF(OR($J43="",$K43=""),"",IFERROR($J43*$K43,""))</f>
        <v/>
      </c>
      <c r="M43" s="23" t="n"/>
      <c r="N43" s="41">
        <f>IF(OR($L43="",$M43=""),"",IF($M43="Yes",IFERROR($L43*Assumptions!$B$4,""),0))</f>
        <v/>
      </c>
      <c r="O43" s="22" t="n"/>
      <c r="P43" s="40" t="n"/>
      <c r="Q43" s="41">
        <f>IF($F43="","",IF($O43="","",IFERROR($O43*IF($P43="",Assumptions!$B$6,$P43),"")))</f>
        <v/>
      </c>
      <c r="R43" s="41">
        <f>IF(OR($L43="",$N43=""),"",IFERROR(SUM($L43,$N43,IF($Q43="",0,$Q43)),""))</f>
        <v/>
      </c>
      <c r="S43" s="24" t="n"/>
      <c r="T43" s="41">
        <f>IF($R43="","",IFERROR($R43*(1+IF($S43="",Assumptions!$B$5,$S43)),""))</f>
        <v/>
      </c>
      <c r="U43" s="23" t="n"/>
      <c r="V43" s="23" t="n"/>
    </row>
    <row r="44">
      <c r="A44" s="20" t="n"/>
      <c r="B44" s="20" t="n"/>
      <c r="C44" s="39" t="n"/>
      <c r="D44" s="20" t="n"/>
      <c r="E44" s="20" t="n"/>
      <c r="F44" s="20" t="n"/>
      <c r="G44" s="22" t="n"/>
      <c r="H44" s="23" t="n"/>
      <c r="I44" s="24" t="n"/>
      <c r="J44" s="28">
        <f>IF(OR($F44="",$G44=""),"",IFERROR($G44*(1+IF($I44="",Assumptions!$B$3,$I44)),""))</f>
        <v/>
      </c>
      <c r="K44" s="40" t="n"/>
      <c r="L44" s="42">
        <f>IF(OR($J44="",$K44=""),"",IFERROR($J44*$K44,""))</f>
        <v/>
      </c>
      <c r="M44" s="23" t="n"/>
      <c r="N44" s="42">
        <f>IF(OR($L44="",$M44=""),"",IF($M44="Yes",IFERROR($L44*Assumptions!$B$4,""),0))</f>
        <v/>
      </c>
      <c r="O44" s="22" t="n"/>
      <c r="P44" s="40" t="n"/>
      <c r="Q44" s="42">
        <f>IF($F44="","",IF($O44="","",IFERROR($O44*IF($P44="",Assumptions!$B$6,$P44),"")))</f>
        <v/>
      </c>
      <c r="R44" s="42">
        <f>IF(OR($L44="",$N44=""),"",IFERROR(SUM($L44,$N44,IF($Q44="",0,$Q44)),""))</f>
        <v/>
      </c>
      <c r="S44" s="24" t="n"/>
      <c r="T44" s="42">
        <f>IF($R44="","",IFERROR($R44*(1+IF($S44="",Assumptions!$B$5,$S44)),""))</f>
        <v/>
      </c>
      <c r="U44" s="23" t="n"/>
      <c r="V44" s="23" t="n"/>
    </row>
    <row r="45">
      <c r="A45" s="20" t="n"/>
      <c r="B45" s="20" t="n"/>
      <c r="C45" s="39" t="n"/>
      <c r="D45" s="20" t="n"/>
      <c r="E45" s="20" t="n"/>
      <c r="F45" s="20" t="n"/>
      <c r="G45" s="22" t="n"/>
      <c r="H45" s="23" t="n"/>
      <c r="I45" s="24" t="n"/>
      <c r="J45" s="25">
        <f>IF(OR($F45="",$G45=""),"",IFERROR($G45*(1+IF($I45="",Assumptions!$B$3,$I45)),""))</f>
        <v/>
      </c>
      <c r="K45" s="40" t="n"/>
      <c r="L45" s="41">
        <f>IF(OR($J45="",$K45=""),"",IFERROR($J45*$K45,""))</f>
        <v/>
      </c>
      <c r="M45" s="23" t="n"/>
      <c r="N45" s="41">
        <f>IF(OR($L45="",$M45=""),"",IF($M45="Yes",IFERROR($L45*Assumptions!$B$4,""),0))</f>
        <v/>
      </c>
      <c r="O45" s="22" t="n"/>
      <c r="P45" s="40" t="n"/>
      <c r="Q45" s="41">
        <f>IF($F45="","",IF($O45="","",IFERROR($O45*IF($P45="",Assumptions!$B$6,$P45),"")))</f>
        <v/>
      </c>
      <c r="R45" s="41">
        <f>IF(OR($L45="",$N45=""),"",IFERROR(SUM($L45,$N45,IF($Q45="",0,$Q45)),""))</f>
        <v/>
      </c>
      <c r="S45" s="24" t="n"/>
      <c r="T45" s="41">
        <f>IF($R45="","",IFERROR($R45*(1+IF($S45="",Assumptions!$B$5,$S45)),""))</f>
        <v/>
      </c>
      <c r="U45" s="23" t="n"/>
      <c r="V45" s="23" t="n"/>
    </row>
    <row r="46">
      <c r="A46" s="20" t="n"/>
      <c r="B46" s="20" t="n"/>
      <c r="C46" s="39" t="n"/>
      <c r="D46" s="20" t="n"/>
      <c r="E46" s="20" t="n"/>
      <c r="F46" s="20" t="n"/>
      <c r="G46" s="22" t="n"/>
      <c r="H46" s="23" t="n"/>
      <c r="I46" s="24" t="n"/>
      <c r="J46" s="28">
        <f>IF(OR($F46="",$G46=""),"",IFERROR($G46*(1+IF($I46="",Assumptions!$B$3,$I46)),""))</f>
        <v/>
      </c>
      <c r="K46" s="40" t="n"/>
      <c r="L46" s="42">
        <f>IF(OR($J46="",$K46=""),"",IFERROR($J46*$K46,""))</f>
        <v/>
      </c>
      <c r="M46" s="23" t="n"/>
      <c r="N46" s="42">
        <f>IF(OR($L46="",$M46=""),"",IF($M46="Yes",IFERROR($L46*Assumptions!$B$4,""),0))</f>
        <v/>
      </c>
      <c r="O46" s="22" t="n"/>
      <c r="P46" s="40" t="n"/>
      <c r="Q46" s="42">
        <f>IF($F46="","",IF($O46="","",IFERROR($O46*IF($P46="",Assumptions!$B$6,$P46),"")))</f>
        <v/>
      </c>
      <c r="R46" s="42">
        <f>IF(OR($L46="",$N46=""),"",IFERROR(SUM($L46,$N46,IF($Q46="",0,$Q46)),""))</f>
        <v/>
      </c>
      <c r="S46" s="24" t="n"/>
      <c r="T46" s="42">
        <f>IF($R46="","",IFERROR($R46*(1+IF($S46="",Assumptions!$B$5,$S46)),""))</f>
        <v/>
      </c>
      <c r="U46" s="23" t="n"/>
      <c r="V46" s="23" t="n"/>
    </row>
    <row r="47">
      <c r="A47" s="20" t="n"/>
      <c r="B47" s="20" t="n"/>
      <c r="C47" s="39" t="n"/>
      <c r="D47" s="20" t="n"/>
      <c r="E47" s="20" t="n"/>
      <c r="F47" s="20" t="n"/>
      <c r="G47" s="22" t="n"/>
      <c r="H47" s="23" t="n"/>
      <c r="I47" s="24" t="n"/>
      <c r="J47" s="25">
        <f>IF(OR($F47="",$G47=""),"",IFERROR($G47*(1+IF($I47="",Assumptions!$B$3,$I47)),""))</f>
        <v/>
      </c>
      <c r="K47" s="40" t="n"/>
      <c r="L47" s="41">
        <f>IF(OR($J47="",$K47=""),"",IFERROR($J47*$K47,""))</f>
        <v/>
      </c>
      <c r="M47" s="23" t="n"/>
      <c r="N47" s="41">
        <f>IF(OR($L47="",$M47=""),"",IF($M47="Yes",IFERROR($L47*Assumptions!$B$4,""),0))</f>
        <v/>
      </c>
      <c r="O47" s="22" t="n"/>
      <c r="P47" s="40" t="n"/>
      <c r="Q47" s="41">
        <f>IF($F47="","",IF($O47="","",IFERROR($O47*IF($P47="",Assumptions!$B$6,$P47),"")))</f>
        <v/>
      </c>
      <c r="R47" s="41">
        <f>IF(OR($L47="",$N47=""),"",IFERROR(SUM($L47,$N47,IF($Q47="",0,$Q47)),""))</f>
        <v/>
      </c>
      <c r="S47" s="24" t="n"/>
      <c r="T47" s="41">
        <f>IF($R47="","",IFERROR($R47*(1+IF($S47="",Assumptions!$B$5,$S47)),""))</f>
        <v/>
      </c>
      <c r="U47" s="23" t="n"/>
      <c r="V47" s="23" t="n"/>
    </row>
    <row r="48">
      <c r="A48" s="20" t="n"/>
      <c r="B48" s="20" t="n"/>
      <c r="C48" s="39" t="n"/>
      <c r="D48" s="20" t="n"/>
      <c r="E48" s="20" t="n"/>
      <c r="F48" s="20" t="n"/>
      <c r="G48" s="22" t="n"/>
      <c r="H48" s="23" t="n"/>
      <c r="I48" s="24" t="n"/>
      <c r="J48" s="28">
        <f>IF(OR($F48="",$G48=""),"",IFERROR($G48*(1+IF($I48="",Assumptions!$B$3,$I48)),""))</f>
        <v/>
      </c>
      <c r="K48" s="40" t="n"/>
      <c r="L48" s="42">
        <f>IF(OR($J48="",$K48=""),"",IFERROR($J48*$K48,""))</f>
        <v/>
      </c>
      <c r="M48" s="23" t="n"/>
      <c r="N48" s="42">
        <f>IF(OR($L48="",$M48=""),"",IF($M48="Yes",IFERROR($L48*Assumptions!$B$4,""),0))</f>
        <v/>
      </c>
      <c r="O48" s="22" t="n"/>
      <c r="P48" s="40" t="n"/>
      <c r="Q48" s="42">
        <f>IF($F48="","",IF($O48="","",IFERROR($O48*IF($P48="",Assumptions!$B$6,$P48),"")))</f>
        <v/>
      </c>
      <c r="R48" s="42">
        <f>IF(OR($L48="",$N48=""),"",IFERROR(SUM($L48,$N48,IF($Q48="",0,$Q48)),""))</f>
        <v/>
      </c>
      <c r="S48" s="24" t="n"/>
      <c r="T48" s="42">
        <f>IF($R48="","",IFERROR($R48*(1+IF($S48="",Assumptions!$B$5,$S48)),""))</f>
        <v/>
      </c>
      <c r="U48" s="23" t="n"/>
      <c r="V48" s="23" t="n"/>
    </row>
    <row r="49">
      <c r="A49" s="20" t="n"/>
      <c r="B49" s="20" t="n"/>
      <c r="C49" s="39" t="n"/>
      <c r="D49" s="20" t="n"/>
      <c r="E49" s="20" t="n"/>
      <c r="F49" s="20" t="n"/>
      <c r="G49" s="22" t="n"/>
      <c r="H49" s="23" t="n"/>
      <c r="I49" s="24" t="n"/>
      <c r="J49" s="25">
        <f>IF(OR($F49="",$G49=""),"",IFERROR($G49*(1+IF($I49="",Assumptions!$B$3,$I49)),""))</f>
        <v/>
      </c>
      <c r="K49" s="40" t="n"/>
      <c r="L49" s="41">
        <f>IF(OR($J49="",$K49=""),"",IFERROR($J49*$K49,""))</f>
        <v/>
      </c>
      <c r="M49" s="23" t="n"/>
      <c r="N49" s="41">
        <f>IF(OR($L49="",$M49=""),"",IF($M49="Yes",IFERROR($L49*Assumptions!$B$4,""),0))</f>
        <v/>
      </c>
      <c r="O49" s="22" t="n"/>
      <c r="P49" s="40" t="n"/>
      <c r="Q49" s="41">
        <f>IF($F49="","",IF($O49="","",IFERROR($O49*IF($P49="",Assumptions!$B$6,$P49),"")))</f>
        <v/>
      </c>
      <c r="R49" s="41">
        <f>IF(OR($L49="",$N49=""),"",IFERROR(SUM($L49,$N49,IF($Q49="",0,$Q49)),""))</f>
        <v/>
      </c>
      <c r="S49" s="24" t="n"/>
      <c r="T49" s="41">
        <f>IF($R49="","",IFERROR($R49*(1+IF($S49="",Assumptions!$B$5,$S49)),""))</f>
        <v/>
      </c>
      <c r="U49" s="23" t="n"/>
      <c r="V49" s="23" t="n"/>
    </row>
    <row r="50">
      <c r="A50" s="20" t="n"/>
      <c r="B50" s="20" t="n"/>
      <c r="C50" s="39" t="n"/>
      <c r="D50" s="20" t="n"/>
      <c r="E50" s="20" t="n"/>
      <c r="F50" s="20" t="n"/>
      <c r="G50" s="22" t="n"/>
      <c r="H50" s="23" t="n"/>
      <c r="I50" s="24" t="n"/>
      <c r="J50" s="28">
        <f>IF(OR($F50="",$G50=""),"",IFERROR($G50*(1+IF($I50="",Assumptions!$B$3,$I50)),""))</f>
        <v/>
      </c>
      <c r="K50" s="40" t="n"/>
      <c r="L50" s="42">
        <f>IF(OR($J50="",$K50=""),"",IFERROR($J50*$K50,""))</f>
        <v/>
      </c>
      <c r="M50" s="23" t="n"/>
      <c r="N50" s="42">
        <f>IF(OR($L50="",$M50=""),"",IF($M50="Yes",IFERROR($L50*Assumptions!$B$4,""),0))</f>
        <v/>
      </c>
      <c r="O50" s="22" t="n"/>
      <c r="P50" s="40" t="n"/>
      <c r="Q50" s="42">
        <f>IF($F50="","",IF($O50="","",IFERROR($O50*IF($P50="",Assumptions!$B$6,$P50),"")))</f>
        <v/>
      </c>
      <c r="R50" s="42">
        <f>IF(OR($L50="",$N50=""),"",IFERROR(SUM($L50,$N50,IF($Q50="",0,$Q50)),""))</f>
        <v/>
      </c>
      <c r="S50" s="24" t="n"/>
      <c r="T50" s="42">
        <f>IF($R50="","",IFERROR($R50*(1+IF($S50="",Assumptions!$B$5,$S50)),""))</f>
        <v/>
      </c>
      <c r="U50" s="23" t="n"/>
      <c r="V50" s="23" t="n"/>
    </row>
    <row r="51">
      <c r="A51" s="20" t="n"/>
      <c r="B51" s="20" t="n"/>
      <c r="C51" s="39" t="n"/>
      <c r="D51" s="20" t="n"/>
      <c r="E51" s="20" t="n"/>
      <c r="F51" s="20" t="n"/>
      <c r="G51" s="22" t="n"/>
      <c r="H51" s="23" t="n"/>
      <c r="I51" s="24" t="n"/>
      <c r="J51" s="25">
        <f>IF(OR($F51="",$G51=""),"",IFERROR($G51*(1+IF($I51="",Assumptions!$B$3,$I51)),""))</f>
        <v/>
      </c>
      <c r="K51" s="40" t="n"/>
      <c r="L51" s="41">
        <f>IF(OR($J51="",$K51=""),"",IFERROR($J51*$K51,""))</f>
        <v/>
      </c>
      <c r="M51" s="23" t="n"/>
      <c r="N51" s="41">
        <f>IF(OR($L51="",$M51=""),"",IF($M51="Yes",IFERROR($L51*Assumptions!$B$4,""),0))</f>
        <v/>
      </c>
      <c r="O51" s="22" t="n"/>
      <c r="P51" s="40" t="n"/>
      <c r="Q51" s="41">
        <f>IF($F51="","",IF($O51="","",IFERROR($O51*IF($P51="",Assumptions!$B$6,$P51),"")))</f>
        <v/>
      </c>
      <c r="R51" s="41">
        <f>IF(OR($L51="",$N51=""),"",IFERROR(SUM($L51,$N51,IF($Q51="",0,$Q51)),""))</f>
        <v/>
      </c>
      <c r="S51" s="24" t="n"/>
      <c r="T51" s="41">
        <f>IF($R51="","",IFERROR($R51*(1+IF($S51="",Assumptions!$B$5,$S51)),""))</f>
        <v/>
      </c>
      <c r="U51" s="23" t="n"/>
      <c r="V51" s="23" t="n"/>
    </row>
    <row r="52">
      <c r="A52" s="20" t="n"/>
      <c r="B52" s="20" t="n"/>
      <c r="C52" s="39" t="n"/>
      <c r="D52" s="20" t="n"/>
      <c r="E52" s="20" t="n"/>
      <c r="F52" s="20" t="n"/>
      <c r="G52" s="22" t="n"/>
      <c r="H52" s="23" t="n"/>
      <c r="I52" s="24" t="n"/>
      <c r="J52" s="28">
        <f>IF(OR($F52="",$G52=""),"",IFERROR($G52*(1+IF($I52="",Assumptions!$B$3,$I52)),""))</f>
        <v/>
      </c>
      <c r="K52" s="40" t="n"/>
      <c r="L52" s="42">
        <f>IF(OR($J52="",$K52=""),"",IFERROR($J52*$K52,""))</f>
        <v/>
      </c>
      <c r="M52" s="23" t="n"/>
      <c r="N52" s="42">
        <f>IF(OR($L52="",$M52=""),"",IF($M52="Yes",IFERROR($L52*Assumptions!$B$4,""),0))</f>
        <v/>
      </c>
      <c r="O52" s="22" t="n"/>
      <c r="P52" s="40" t="n"/>
      <c r="Q52" s="42">
        <f>IF($F52="","",IF($O52="","",IFERROR($O52*IF($P52="",Assumptions!$B$6,$P52),"")))</f>
        <v/>
      </c>
      <c r="R52" s="42">
        <f>IF(OR($L52="",$N52=""),"",IFERROR(SUM($L52,$N52,IF($Q52="",0,$Q52)),""))</f>
        <v/>
      </c>
      <c r="S52" s="24" t="n"/>
      <c r="T52" s="42">
        <f>IF($R52="","",IFERROR($R52*(1+IF($S52="",Assumptions!$B$5,$S52)),""))</f>
        <v/>
      </c>
      <c r="U52" s="23" t="n"/>
      <c r="V52" s="23" t="n"/>
    </row>
    <row r="53">
      <c r="A53" s="20" t="n"/>
      <c r="B53" s="20" t="n"/>
      <c r="C53" s="39" t="n"/>
      <c r="D53" s="20" t="n"/>
      <c r="E53" s="20" t="n"/>
      <c r="F53" s="20" t="n"/>
      <c r="G53" s="22" t="n"/>
      <c r="H53" s="23" t="n"/>
      <c r="I53" s="24" t="n"/>
      <c r="J53" s="25">
        <f>IF(OR($F53="",$G53=""),"",IFERROR($G53*(1+IF($I53="",Assumptions!$B$3,$I53)),""))</f>
        <v/>
      </c>
      <c r="K53" s="40" t="n"/>
      <c r="L53" s="41">
        <f>IF(OR($J53="",$K53=""),"",IFERROR($J53*$K53,""))</f>
        <v/>
      </c>
      <c r="M53" s="23" t="n"/>
      <c r="N53" s="41">
        <f>IF(OR($L53="",$M53=""),"",IF($M53="Yes",IFERROR($L53*Assumptions!$B$4,""),0))</f>
        <v/>
      </c>
      <c r="O53" s="22" t="n"/>
      <c r="P53" s="40" t="n"/>
      <c r="Q53" s="41">
        <f>IF($F53="","",IF($O53="","",IFERROR($O53*IF($P53="",Assumptions!$B$6,$P53),"")))</f>
        <v/>
      </c>
      <c r="R53" s="41">
        <f>IF(OR($L53="",$N53=""),"",IFERROR(SUM($L53,$N53,IF($Q53="",0,$Q53)),""))</f>
        <v/>
      </c>
      <c r="S53" s="24" t="n"/>
      <c r="T53" s="41">
        <f>IF($R53="","",IFERROR($R53*(1+IF($S53="",Assumptions!$B$5,$S53)),""))</f>
        <v/>
      </c>
      <c r="U53" s="23" t="n"/>
      <c r="V53" s="23" t="n"/>
    </row>
    <row r="54">
      <c r="A54" s="20" t="n"/>
      <c r="B54" s="20" t="n"/>
      <c r="C54" s="39" t="n"/>
      <c r="D54" s="20" t="n"/>
      <c r="E54" s="20" t="n"/>
      <c r="F54" s="20" t="n"/>
      <c r="G54" s="22" t="n"/>
      <c r="H54" s="23" t="n"/>
      <c r="I54" s="24" t="n"/>
      <c r="J54" s="28">
        <f>IF(OR($F54="",$G54=""),"",IFERROR($G54*(1+IF($I54="",Assumptions!$B$3,$I54)),""))</f>
        <v/>
      </c>
      <c r="K54" s="40" t="n"/>
      <c r="L54" s="42">
        <f>IF(OR($J54="",$K54=""),"",IFERROR($J54*$K54,""))</f>
        <v/>
      </c>
      <c r="M54" s="23" t="n"/>
      <c r="N54" s="42">
        <f>IF(OR($L54="",$M54=""),"",IF($M54="Yes",IFERROR($L54*Assumptions!$B$4,""),0))</f>
        <v/>
      </c>
      <c r="O54" s="22" t="n"/>
      <c r="P54" s="40" t="n"/>
      <c r="Q54" s="42">
        <f>IF($F54="","",IF($O54="","",IFERROR($O54*IF($P54="",Assumptions!$B$6,$P54),"")))</f>
        <v/>
      </c>
      <c r="R54" s="42">
        <f>IF(OR($L54="",$N54=""),"",IFERROR(SUM($L54,$N54,IF($Q54="",0,$Q54)),""))</f>
        <v/>
      </c>
      <c r="S54" s="24" t="n"/>
      <c r="T54" s="42">
        <f>IF($R54="","",IFERROR($R54*(1+IF($S54="",Assumptions!$B$5,$S54)),""))</f>
        <v/>
      </c>
      <c r="U54" s="23" t="n"/>
      <c r="V54" s="23" t="n"/>
    </row>
    <row r="55">
      <c r="A55" s="20" t="n"/>
      <c r="B55" s="20" t="n"/>
      <c r="C55" s="39" t="n"/>
      <c r="D55" s="20" t="n"/>
      <c r="E55" s="20" t="n"/>
      <c r="F55" s="20" t="n"/>
      <c r="G55" s="22" t="n"/>
      <c r="H55" s="23" t="n"/>
      <c r="I55" s="24" t="n"/>
      <c r="J55" s="25">
        <f>IF(OR($F55="",$G55=""),"",IFERROR($G55*(1+IF($I55="",Assumptions!$B$3,$I55)),""))</f>
        <v/>
      </c>
      <c r="K55" s="40" t="n"/>
      <c r="L55" s="41">
        <f>IF(OR($J55="",$K55=""),"",IFERROR($J55*$K55,""))</f>
        <v/>
      </c>
      <c r="M55" s="23" t="n"/>
      <c r="N55" s="41">
        <f>IF(OR($L55="",$M55=""),"",IF($M55="Yes",IFERROR($L55*Assumptions!$B$4,""),0))</f>
        <v/>
      </c>
      <c r="O55" s="22" t="n"/>
      <c r="P55" s="40" t="n"/>
      <c r="Q55" s="41">
        <f>IF($F55="","",IF($O55="","",IFERROR($O55*IF($P55="",Assumptions!$B$6,$P55),"")))</f>
        <v/>
      </c>
      <c r="R55" s="41">
        <f>IF(OR($L55="",$N55=""),"",IFERROR(SUM($L55,$N55,IF($Q55="",0,$Q55)),""))</f>
        <v/>
      </c>
      <c r="S55" s="24" t="n"/>
      <c r="T55" s="41">
        <f>IF($R55="","",IFERROR($R55*(1+IF($S55="",Assumptions!$B$5,$S55)),""))</f>
        <v/>
      </c>
      <c r="U55" s="23" t="n"/>
      <c r="V55" s="23" t="n"/>
    </row>
    <row r="56">
      <c r="A56" s="20" t="n"/>
      <c r="B56" s="20" t="n"/>
      <c r="C56" s="39" t="n"/>
      <c r="D56" s="20" t="n"/>
      <c r="E56" s="20" t="n"/>
      <c r="F56" s="20" t="n"/>
      <c r="G56" s="22" t="n"/>
      <c r="H56" s="23" t="n"/>
      <c r="I56" s="24" t="n"/>
      <c r="J56" s="28">
        <f>IF(OR($F56="",$G56=""),"",IFERROR($G56*(1+IF($I56="",Assumptions!$B$3,$I56)),""))</f>
        <v/>
      </c>
      <c r="K56" s="40" t="n"/>
      <c r="L56" s="42">
        <f>IF(OR($J56="",$K56=""),"",IFERROR($J56*$K56,""))</f>
        <v/>
      </c>
      <c r="M56" s="23" t="n"/>
      <c r="N56" s="42">
        <f>IF(OR($L56="",$M56=""),"",IF($M56="Yes",IFERROR($L56*Assumptions!$B$4,""),0))</f>
        <v/>
      </c>
      <c r="O56" s="22" t="n"/>
      <c r="P56" s="40" t="n"/>
      <c r="Q56" s="42">
        <f>IF($F56="","",IF($O56="","",IFERROR($O56*IF($P56="",Assumptions!$B$6,$P56),"")))</f>
        <v/>
      </c>
      <c r="R56" s="42">
        <f>IF(OR($L56="",$N56=""),"",IFERROR(SUM($L56,$N56,IF($Q56="",0,$Q56)),""))</f>
        <v/>
      </c>
      <c r="S56" s="24" t="n"/>
      <c r="T56" s="42">
        <f>IF($R56="","",IFERROR($R56*(1+IF($S56="",Assumptions!$B$5,$S56)),""))</f>
        <v/>
      </c>
      <c r="U56" s="23" t="n"/>
      <c r="V56" s="23" t="n"/>
    </row>
    <row r="57">
      <c r="A57" s="20" t="n"/>
      <c r="B57" s="20" t="n"/>
      <c r="C57" s="39" t="n"/>
      <c r="D57" s="20" t="n"/>
      <c r="E57" s="20" t="n"/>
      <c r="F57" s="20" t="n"/>
      <c r="G57" s="22" t="n"/>
      <c r="H57" s="23" t="n"/>
      <c r="I57" s="24" t="n"/>
      <c r="J57" s="25">
        <f>IF(OR($F57="",$G57=""),"",IFERROR($G57*(1+IF($I57="",Assumptions!$B$3,$I57)),""))</f>
        <v/>
      </c>
      <c r="K57" s="40" t="n"/>
      <c r="L57" s="41">
        <f>IF(OR($J57="",$K57=""),"",IFERROR($J57*$K57,""))</f>
        <v/>
      </c>
      <c r="M57" s="23" t="n"/>
      <c r="N57" s="41">
        <f>IF(OR($L57="",$M57=""),"",IF($M57="Yes",IFERROR($L57*Assumptions!$B$4,""),0))</f>
        <v/>
      </c>
      <c r="O57" s="22" t="n"/>
      <c r="P57" s="40" t="n"/>
      <c r="Q57" s="41">
        <f>IF($F57="","",IF($O57="","",IFERROR($O57*IF($P57="",Assumptions!$B$6,$P57),"")))</f>
        <v/>
      </c>
      <c r="R57" s="41">
        <f>IF(OR($L57="",$N57=""),"",IFERROR(SUM($L57,$N57,IF($Q57="",0,$Q57)),""))</f>
        <v/>
      </c>
      <c r="S57" s="24" t="n"/>
      <c r="T57" s="41">
        <f>IF($R57="","",IFERROR($R57*(1+IF($S57="",Assumptions!$B$5,$S57)),""))</f>
        <v/>
      </c>
      <c r="U57" s="23" t="n"/>
      <c r="V57" s="23" t="n"/>
    </row>
    <row r="58">
      <c r="A58" s="20" t="n"/>
      <c r="B58" s="20" t="n"/>
      <c r="C58" s="39" t="n"/>
      <c r="D58" s="20" t="n"/>
      <c r="E58" s="20" t="n"/>
      <c r="F58" s="20" t="n"/>
      <c r="G58" s="22" t="n"/>
      <c r="H58" s="23" t="n"/>
      <c r="I58" s="24" t="n"/>
      <c r="J58" s="28">
        <f>IF(OR($F58="",$G58=""),"",IFERROR($G58*(1+IF($I58="",Assumptions!$B$3,$I58)),""))</f>
        <v/>
      </c>
      <c r="K58" s="40" t="n"/>
      <c r="L58" s="42">
        <f>IF(OR($J58="",$K58=""),"",IFERROR($J58*$K58,""))</f>
        <v/>
      </c>
      <c r="M58" s="23" t="n"/>
      <c r="N58" s="42">
        <f>IF(OR($L58="",$M58=""),"",IF($M58="Yes",IFERROR($L58*Assumptions!$B$4,""),0))</f>
        <v/>
      </c>
      <c r="O58" s="22" t="n"/>
      <c r="P58" s="40" t="n"/>
      <c r="Q58" s="42">
        <f>IF($F58="","",IF($O58="","",IFERROR($O58*IF($P58="",Assumptions!$B$6,$P58),"")))</f>
        <v/>
      </c>
      <c r="R58" s="42">
        <f>IF(OR($L58="",$N58=""),"",IFERROR(SUM($L58,$N58,IF($Q58="",0,$Q58)),""))</f>
        <v/>
      </c>
      <c r="S58" s="24" t="n"/>
      <c r="T58" s="42">
        <f>IF($R58="","",IFERROR($R58*(1+IF($S58="",Assumptions!$B$5,$S58)),""))</f>
        <v/>
      </c>
      <c r="U58" s="23" t="n"/>
      <c r="V58" s="23" t="n"/>
    </row>
    <row r="59">
      <c r="A59" s="20" t="n"/>
      <c r="B59" s="20" t="n"/>
      <c r="C59" s="39" t="n"/>
      <c r="D59" s="20" t="n"/>
      <c r="E59" s="20" t="n"/>
      <c r="F59" s="20" t="n"/>
      <c r="G59" s="22" t="n"/>
      <c r="H59" s="23" t="n"/>
      <c r="I59" s="24" t="n"/>
      <c r="J59" s="25">
        <f>IF(OR($F59="",$G59=""),"",IFERROR($G59*(1+IF($I59="",Assumptions!$B$3,$I59)),""))</f>
        <v/>
      </c>
      <c r="K59" s="40" t="n"/>
      <c r="L59" s="41">
        <f>IF(OR($J59="",$K59=""),"",IFERROR($J59*$K59,""))</f>
        <v/>
      </c>
      <c r="M59" s="23" t="n"/>
      <c r="N59" s="41">
        <f>IF(OR($L59="",$M59=""),"",IF($M59="Yes",IFERROR($L59*Assumptions!$B$4,""),0))</f>
        <v/>
      </c>
      <c r="O59" s="22" t="n"/>
      <c r="P59" s="40" t="n"/>
      <c r="Q59" s="41">
        <f>IF($F59="","",IF($O59="","",IFERROR($O59*IF($P59="",Assumptions!$B$6,$P59),"")))</f>
        <v/>
      </c>
      <c r="R59" s="41">
        <f>IF(OR($L59="",$N59=""),"",IFERROR(SUM($L59,$N59,IF($Q59="",0,$Q59)),""))</f>
        <v/>
      </c>
      <c r="S59" s="24" t="n"/>
      <c r="T59" s="41">
        <f>IF($R59="","",IFERROR($R59*(1+IF($S59="",Assumptions!$B$5,$S59)),""))</f>
        <v/>
      </c>
      <c r="U59" s="23" t="n"/>
      <c r="V59" s="23" t="n"/>
    </row>
    <row r="60">
      <c r="A60" s="20" t="n"/>
      <c r="B60" s="20" t="n"/>
      <c r="C60" s="39" t="n"/>
      <c r="D60" s="20" t="n"/>
      <c r="E60" s="20" t="n"/>
      <c r="F60" s="20" t="n"/>
      <c r="G60" s="22" t="n"/>
      <c r="H60" s="23" t="n"/>
      <c r="I60" s="24" t="n"/>
      <c r="J60" s="28">
        <f>IF(OR($F60="",$G60=""),"",IFERROR($G60*(1+IF($I60="",Assumptions!$B$3,$I60)),""))</f>
        <v/>
      </c>
      <c r="K60" s="40" t="n"/>
      <c r="L60" s="42">
        <f>IF(OR($J60="",$K60=""),"",IFERROR($J60*$K60,""))</f>
        <v/>
      </c>
      <c r="M60" s="23" t="n"/>
      <c r="N60" s="42">
        <f>IF(OR($L60="",$M60=""),"",IF($M60="Yes",IFERROR($L60*Assumptions!$B$4,""),0))</f>
        <v/>
      </c>
      <c r="O60" s="22" t="n"/>
      <c r="P60" s="40" t="n"/>
      <c r="Q60" s="42">
        <f>IF($F60="","",IF($O60="","",IFERROR($O60*IF($P60="",Assumptions!$B$6,$P60),"")))</f>
        <v/>
      </c>
      <c r="R60" s="42">
        <f>IF(OR($L60="",$N60=""),"",IFERROR(SUM($L60,$N60,IF($Q60="",0,$Q60)),""))</f>
        <v/>
      </c>
      <c r="S60" s="24" t="n"/>
      <c r="T60" s="42">
        <f>IF($R60="","",IFERROR($R60*(1+IF($S60="",Assumptions!$B$5,$S60)),""))</f>
        <v/>
      </c>
      <c r="U60" s="23" t="n"/>
      <c r="V60" s="23" t="n"/>
    </row>
    <row r="61">
      <c r="A61" s="20" t="n"/>
      <c r="B61" s="20" t="n"/>
      <c r="C61" s="39" t="n"/>
      <c r="D61" s="20" t="n"/>
      <c r="E61" s="20" t="n"/>
      <c r="F61" s="20" t="n"/>
      <c r="G61" s="22" t="n"/>
      <c r="H61" s="23" t="n"/>
      <c r="I61" s="24" t="n"/>
      <c r="J61" s="25">
        <f>IF(OR($F61="",$G61=""),"",IFERROR($G61*(1+IF($I61="",Assumptions!$B$3,$I61)),""))</f>
        <v/>
      </c>
      <c r="K61" s="40" t="n"/>
      <c r="L61" s="41">
        <f>IF(OR($J61="",$K61=""),"",IFERROR($J61*$K61,""))</f>
        <v/>
      </c>
      <c r="M61" s="23" t="n"/>
      <c r="N61" s="41">
        <f>IF(OR($L61="",$M61=""),"",IF($M61="Yes",IFERROR($L61*Assumptions!$B$4,""),0))</f>
        <v/>
      </c>
      <c r="O61" s="22" t="n"/>
      <c r="P61" s="40" t="n"/>
      <c r="Q61" s="41">
        <f>IF($F61="","",IF($O61="","",IFERROR($O61*IF($P61="",Assumptions!$B$6,$P61),"")))</f>
        <v/>
      </c>
      <c r="R61" s="41">
        <f>IF(OR($L61="",$N61=""),"",IFERROR(SUM($L61,$N61,IF($Q61="",0,$Q61)),""))</f>
        <v/>
      </c>
      <c r="S61" s="24" t="n"/>
      <c r="T61" s="41">
        <f>IF($R61="","",IFERROR($R61*(1+IF($S61="",Assumptions!$B$5,$S61)),""))</f>
        <v/>
      </c>
      <c r="U61" s="23" t="n"/>
      <c r="V61" s="23" t="n"/>
    </row>
    <row r="62">
      <c r="A62" s="20" t="n"/>
      <c r="B62" s="20" t="n"/>
      <c r="C62" s="39" t="n"/>
      <c r="D62" s="20" t="n"/>
      <c r="E62" s="20" t="n"/>
      <c r="F62" s="20" t="n"/>
      <c r="G62" s="22" t="n"/>
      <c r="H62" s="23" t="n"/>
      <c r="I62" s="24" t="n"/>
      <c r="J62" s="28">
        <f>IF(OR($F62="",$G62=""),"",IFERROR($G62*(1+IF($I62="",Assumptions!$B$3,$I62)),""))</f>
        <v/>
      </c>
      <c r="K62" s="40" t="n"/>
      <c r="L62" s="42">
        <f>IF(OR($J62="",$K62=""),"",IFERROR($J62*$K62,""))</f>
        <v/>
      </c>
      <c r="M62" s="23" t="n"/>
      <c r="N62" s="42">
        <f>IF(OR($L62="",$M62=""),"",IF($M62="Yes",IFERROR($L62*Assumptions!$B$4,""),0))</f>
        <v/>
      </c>
      <c r="O62" s="22" t="n"/>
      <c r="P62" s="40" t="n"/>
      <c r="Q62" s="42">
        <f>IF($F62="","",IF($O62="","",IFERROR($O62*IF($P62="",Assumptions!$B$6,$P62),"")))</f>
        <v/>
      </c>
      <c r="R62" s="42">
        <f>IF(OR($L62="",$N62=""),"",IFERROR(SUM($L62,$N62,IF($Q62="",0,$Q62)),""))</f>
        <v/>
      </c>
      <c r="S62" s="24" t="n"/>
      <c r="T62" s="42">
        <f>IF($R62="","",IFERROR($R62*(1+IF($S62="",Assumptions!$B$5,$S62)),""))</f>
        <v/>
      </c>
      <c r="U62" s="23" t="n"/>
      <c r="V62" s="23" t="n"/>
    </row>
    <row r="63">
      <c r="A63" s="20" t="n"/>
      <c r="B63" s="20" t="n"/>
      <c r="C63" s="39" t="n"/>
      <c r="D63" s="20" t="n"/>
      <c r="E63" s="20" t="n"/>
      <c r="F63" s="20" t="n"/>
      <c r="G63" s="22" t="n"/>
      <c r="H63" s="23" t="n"/>
      <c r="I63" s="24" t="n"/>
      <c r="J63" s="25">
        <f>IF(OR($F63="",$G63=""),"",IFERROR($G63*(1+IF($I63="",Assumptions!$B$3,$I63)),""))</f>
        <v/>
      </c>
      <c r="K63" s="40" t="n"/>
      <c r="L63" s="41">
        <f>IF(OR($J63="",$K63=""),"",IFERROR($J63*$K63,""))</f>
        <v/>
      </c>
      <c r="M63" s="23" t="n"/>
      <c r="N63" s="41">
        <f>IF(OR($L63="",$M63=""),"",IF($M63="Yes",IFERROR($L63*Assumptions!$B$4,""),0))</f>
        <v/>
      </c>
      <c r="O63" s="22" t="n"/>
      <c r="P63" s="40" t="n"/>
      <c r="Q63" s="41">
        <f>IF($F63="","",IF($O63="","",IFERROR($O63*IF($P63="",Assumptions!$B$6,$P63),"")))</f>
        <v/>
      </c>
      <c r="R63" s="41">
        <f>IF(OR($L63="",$N63=""),"",IFERROR(SUM($L63,$N63,IF($Q63="",0,$Q63)),""))</f>
        <v/>
      </c>
      <c r="S63" s="24" t="n"/>
      <c r="T63" s="41">
        <f>IF($R63="","",IFERROR($R63*(1+IF($S63="",Assumptions!$B$5,$S63)),""))</f>
        <v/>
      </c>
      <c r="U63" s="23" t="n"/>
      <c r="V63" s="23" t="n"/>
    </row>
    <row r="64">
      <c r="A64" s="20" t="n"/>
      <c r="B64" s="20" t="n"/>
      <c r="C64" s="39" t="n"/>
      <c r="D64" s="20" t="n"/>
      <c r="E64" s="20" t="n"/>
      <c r="F64" s="20" t="n"/>
      <c r="G64" s="22" t="n"/>
      <c r="H64" s="23" t="n"/>
      <c r="I64" s="24" t="n"/>
      <c r="J64" s="28">
        <f>IF(OR($F64="",$G64=""),"",IFERROR($G64*(1+IF($I64="",Assumptions!$B$3,$I64)),""))</f>
        <v/>
      </c>
      <c r="K64" s="40" t="n"/>
      <c r="L64" s="42">
        <f>IF(OR($J64="",$K64=""),"",IFERROR($J64*$K64,""))</f>
        <v/>
      </c>
      <c r="M64" s="23" t="n"/>
      <c r="N64" s="42">
        <f>IF(OR($L64="",$M64=""),"",IF($M64="Yes",IFERROR($L64*Assumptions!$B$4,""),0))</f>
        <v/>
      </c>
      <c r="O64" s="22" t="n"/>
      <c r="P64" s="40" t="n"/>
      <c r="Q64" s="42">
        <f>IF($F64="","",IF($O64="","",IFERROR($O64*IF($P64="",Assumptions!$B$6,$P64),"")))</f>
        <v/>
      </c>
      <c r="R64" s="42">
        <f>IF(OR($L64="",$N64=""),"",IFERROR(SUM($L64,$N64,IF($Q64="",0,$Q64)),""))</f>
        <v/>
      </c>
      <c r="S64" s="24" t="n"/>
      <c r="T64" s="42">
        <f>IF($R64="","",IFERROR($R64*(1+IF($S64="",Assumptions!$B$5,$S64)),""))</f>
        <v/>
      </c>
      <c r="U64" s="23" t="n"/>
      <c r="V64" s="23" t="n"/>
    </row>
    <row r="65">
      <c r="A65" s="20" t="n"/>
      <c r="B65" s="20" t="n"/>
      <c r="C65" s="39" t="n"/>
      <c r="D65" s="20" t="n"/>
      <c r="E65" s="20" t="n"/>
      <c r="F65" s="20" t="n"/>
      <c r="G65" s="22" t="n"/>
      <c r="H65" s="23" t="n"/>
      <c r="I65" s="24" t="n"/>
      <c r="J65" s="25">
        <f>IF(OR($F65="",$G65=""),"",IFERROR($G65*(1+IF($I65="",Assumptions!$B$3,$I65)),""))</f>
        <v/>
      </c>
      <c r="K65" s="40" t="n"/>
      <c r="L65" s="41">
        <f>IF(OR($J65="",$K65=""),"",IFERROR($J65*$K65,""))</f>
        <v/>
      </c>
      <c r="M65" s="23" t="n"/>
      <c r="N65" s="41">
        <f>IF(OR($L65="",$M65=""),"",IF($M65="Yes",IFERROR($L65*Assumptions!$B$4,""),0))</f>
        <v/>
      </c>
      <c r="O65" s="22" t="n"/>
      <c r="P65" s="40" t="n"/>
      <c r="Q65" s="41">
        <f>IF($F65="","",IF($O65="","",IFERROR($O65*IF($P65="",Assumptions!$B$6,$P65),"")))</f>
        <v/>
      </c>
      <c r="R65" s="41">
        <f>IF(OR($L65="",$N65=""),"",IFERROR(SUM($L65,$N65,IF($Q65="",0,$Q65)),""))</f>
        <v/>
      </c>
      <c r="S65" s="24" t="n"/>
      <c r="T65" s="41">
        <f>IF($R65="","",IFERROR($R65*(1+IF($S65="",Assumptions!$B$5,$S65)),""))</f>
        <v/>
      </c>
      <c r="U65" s="23" t="n"/>
      <c r="V65" s="23" t="n"/>
    </row>
    <row r="66">
      <c r="A66" s="20" t="n"/>
      <c r="B66" s="20" t="n"/>
      <c r="C66" s="39" t="n"/>
      <c r="D66" s="20" t="n"/>
      <c r="E66" s="20" t="n"/>
      <c r="F66" s="20" t="n"/>
      <c r="G66" s="22" t="n"/>
      <c r="H66" s="23" t="n"/>
      <c r="I66" s="24" t="n"/>
      <c r="J66" s="28">
        <f>IF(OR($F66="",$G66=""),"",IFERROR($G66*(1+IF($I66="",Assumptions!$B$3,$I66)),""))</f>
        <v/>
      </c>
      <c r="K66" s="40" t="n"/>
      <c r="L66" s="42">
        <f>IF(OR($J66="",$K66=""),"",IFERROR($J66*$K66,""))</f>
        <v/>
      </c>
      <c r="M66" s="23" t="n"/>
      <c r="N66" s="42">
        <f>IF(OR($L66="",$M66=""),"",IF($M66="Yes",IFERROR($L66*Assumptions!$B$4,""),0))</f>
        <v/>
      </c>
      <c r="O66" s="22" t="n"/>
      <c r="P66" s="40" t="n"/>
      <c r="Q66" s="42">
        <f>IF($F66="","",IF($O66="","",IFERROR($O66*IF($P66="",Assumptions!$B$6,$P66),"")))</f>
        <v/>
      </c>
      <c r="R66" s="42">
        <f>IF(OR($L66="",$N66=""),"",IFERROR(SUM($L66,$N66,IF($Q66="",0,$Q66)),""))</f>
        <v/>
      </c>
      <c r="S66" s="24" t="n"/>
      <c r="T66" s="42">
        <f>IF($R66="","",IFERROR($R66*(1+IF($S66="",Assumptions!$B$5,$S66)),""))</f>
        <v/>
      </c>
      <c r="U66" s="23" t="n"/>
      <c r="V66" s="23" t="n"/>
    </row>
    <row r="67">
      <c r="A67" s="20" t="n"/>
      <c r="B67" s="20" t="n"/>
      <c r="C67" s="39" t="n"/>
      <c r="D67" s="20" t="n"/>
      <c r="E67" s="20" t="n"/>
      <c r="F67" s="20" t="n"/>
      <c r="G67" s="22" t="n"/>
      <c r="H67" s="23" t="n"/>
      <c r="I67" s="24" t="n"/>
      <c r="J67" s="25">
        <f>IF(OR($F67="",$G67=""),"",IFERROR($G67*(1+IF($I67="",Assumptions!$B$3,$I67)),""))</f>
        <v/>
      </c>
      <c r="K67" s="40" t="n"/>
      <c r="L67" s="41">
        <f>IF(OR($J67="",$K67=""),"",IFERROR($J67*$K67,""))</f>
        <v/>
      </c>
      <c r="M67" s="23" t="n"/>
      <c r="N67" s="41">
        <f>IF(OR($L67="",$M67=""),"",IF($M67="Yes",IFERROR($L67*Assumptions!$B$4,""),0))</f>
        <v/>
      </c>
      <c r="O67" s="22" t="n"/>
      <c r="P67" s="40" t="n"/>
      <c r="Q67" s="41">
        <f>IF($F67="","",IF($O67="","",IFERROR($O67*IF($P67="",Assumptions!$B$6,$P67),"")))</f>
        <v/>
      </c>
      <c r="R67" s="41">
        <f>IF(OR($L67="",$N67=""),"",IFERROR(SUM($L67,$N67,IF($Q67="",0,$Q67)),""))</f>
        <v/>
      </c>
      <c r="S67" s="24" t="n"/>
      <c r="T67" s="41">
        <f>IF($R67="","",IFERROR($R67*(1+IF($S67="",Assumptions!$B$5,$S67)),""))</f>
        <v/>
      </c>
      <c r="U67" s="23" t="n"/>
      <c r="V67" s="23" t="n"/>
    </row>
    <row r="68">
      <c r="A68" s="20" t="n"/>
      <c r="B68" s="20" t="n"/>
      <c r="C68" s="39" t="n"/>
      <c r="D68" s="20" t="n"/>
      <c r="E68" s="20" t="n"/>
      <c r="F68" s="20" t="n"/>
      <c r="G68" s="22" t="n"/>
      <c r="H68" s="23" t="n"/>
      <c r="I68" s="24" t="n"/>
      <c r="J68" s="28">
        <f>IF(OR($F68="",$G68=""),"",IFERROR($G68*(1+IF($I68="",Assumptions!$B$3,$I68)),""))</f>
        <v/>
      </c>
      <c r="K68" s="40" t="n"/>
      <c r="L68" s="42">
        <f>IF(OR($J68="",$K68=""),"",IFERROR($J68*$K68,""))</f>
        <v/>
      </c>
      <c r="M68" s="23" t="n"/>
      <c r="N68" s="42">
        <f>IF(OR($L68="",$M68=""),"",IF($M68="Yes",IFERROR($L68*Assumptions!$B$4,""),0))</f>
        <v/>
      </c>
      <c r="O68" s="22" t="n"/>
      <c r="P68" s="40" t="n"/>
      <c r="Q68" s="42">
        <f>IF($F68="","",IF($O68="","",IFERROR($O68*IF($P68="",Assumptions!$B$6,$P68),"")))</f>
        <v/>
      </c>
      <c r="R68" s="42">
        <f>IF(OR($L68="",$N68=""),"",IFERROR(SUM($L68,$N68,IF($Q68="",0,$Q68)),""))</f>
        <v/>
      </c>
      <c r="S68" s="24" t="n"/>
      <c r="T68" s="42">
        <f>IF($R68="","",IFERROR($R68*(1+IF($S68="",Assumptions!$B$5,$S68)),""))</f>
        <v/>
      </c>
      <c r="U68" s="23" t="n"/>
      <c r="V68" s="23" t="n"/>
    </row>
    <row r="69">
      <c r="A69" s="20" t="n"/>
      <c r="B69" s="20" t="n"/>
      <c r="C69" s="39" t="n"/>
      <c r="D69" s="20" t="n"/>
      <c r="E69" s="20" t="n"/>
      <c r="F69" s="20" t="n"/>
      <c r="G69" s="22" t="n"/>
      <c r="H69" s="23" t="n"/>
      <c r="I69" s="24" t="n"/>
      <c r="J69" s="25">
        <f>IF(OR($F69="",$G69=""),"",IFERROR($G69*(1+IF($I69="",Assumptions!$B$3,$I69)),""))</f>
        <v/>
      </c>
      <c r="K69" s="40" t="n"/>
      <c r="L69" s="41">
        <f>IF(OR($J69="",$K69=""),"",IFERROR($J69*$K69,""))</f>
        <v/>
      </c>
      <c r="M69" s="23" t="n"/>
      <c r="N69" s="41">
        <f>IF(OR($L69="",$M69=""),"",IF($M69="Yes",IFERROR($L69*Assumptions!$B$4,""),0))</f>
        <v/>
      </c>
      <c r="O69" s="22" t="n"/>
      <c r="P69" s="40" t="n"/>
      <c r="Q69" s="41">
        <f>IF($F69="","",IF($O69="","",IFERROR($O69*IF($P69="",Assumptions!$B$6,$P69),"")))</f>
        <v/>
      </c>
      <c r="R69" s="41">
        <f>IF(OR($L69="",$N69=""),"",IFERROR(SUM($L69,$N69,IF($Q69="",0,$Q69)),""))</f>
        <v/>
      </c>
      <c r="S69" s="24" t="n"/>
      <c r="T69" s="41">
        <f>IF($R69="","",IFERROR($R69*(1+IF($S69="",Assumptions!$B$5,$S69)),""))</f>
        <v/>
      </c>
      <c r="U69" s="23" t="n"/>
      <c r="V69" s="23" t="n"/>
    </row>
    <row r="70">
      <c r="A70" s="20" t="n"/>
      <c r="B70" s="20" t="n"/>
      <c r="C70" s="39" t="n"/>
      <c r="D70" s="20" t="n"/>
      <c r="E70" s="20" t="n"/>
      <c r="F70" s="20" t="n"/>
      <c r="G70" s="22" t="n"/>
      <c r="H70" s="23" t="n"/>
      <c r="I70" s="24" t="n"/>
      <c r="J70" s="28">
        <f>IF(OR($F70="",$G70=""),"",IFERROR($G70*(1+IF($I70="",Assumptions!$B$3,$I70)),""))</f>
        <v/>
      </c>
      <c r="K70" s="40" t="n"/>
      <c r="L70" s="42">
        <f>IF(OR($J70="",$K70=""),"",IFERROR($J70*$K70,""))</f>
        <v/>
      </c>
      <c r="M70" s="23" t="n"/>
      <c r="N70" s="42">
        <f>IF(OR($L70="",$M70=""),"",IF($M70="Yes",IFERROR($L70*Assumptions!$B$4,""),0))</f>
        <v/>
      </c>
      <c r="O70" s="22" t="n"/>
      <c r="P70" s="40" t="n"/>
      <c r="Q70" s="42">
        <f>IF($F70="","",IF($O70="","",IFERROR($O70*IF($P70="",Assumptions!$B$6,$P70),"")))</f>
        <v/>
      </c>
      <c r="R70" s="42">
        <f>IF(OR($L70="",$N70=""),"",IFERROR(SUM($L70,$N70,IF($Q70="",0,$Q70)),""))</f>
        <v/>
      </c>
      <c r="S70" s="24" t="n"/>
      <c r="T70" s="42">
        <f>IF($R70="","",IFERROR($R70*(1+IF($S70="",Assumptions!$B$5,$S70)),""))</f>
        <v/>
      </c>
      <c r="U70" s="23" t="n"/>
      <c r="V70" s="23" t="n"/>
    </row>
    <row r="71">
      <c r="A71" s="20" t="n"/>
      <c r="B71" s="20" t="n"/>
      <c r="C71" s="39" t="n"/>
      <c r="D71" s="20" t="n"/>
      <c r="E71" s="20" t="n"/>
      <c r="F71" s="20" t="n"/>
      <c r="G71" s="22" t="n"/>
      <c r="H71" s="23" t="n"/>
      <c r="I71" s="24" t="n"/>
      <c r="J71" s="25">
        <f>IF(OR($F71="",$G71=""),"",IFERROR($G71*(1+IF($I71="",Assumptions!$B$3,$I71)),""))</f>
        <v/>
      </c>
      <c r="K71" s="40" t="n"/>
      <c r="L71" s="41">
        <f>IF(OR($J71="",$K71=""),"",IFERROR($J71*$K71,""))</f>
        <v/>
      </c>
      <c r="M71" s="23" t="n"/>
      <c r="N71" s="41">
        <f>IF(OR($L71="",$M71=""),"",IF($M71="Yes",IFERROR($L71*Assumptions!$B$4,""),0))</f>
        <v/>
      </c>
      <c r="O71" s="22" t="n"/>
      <c r="P71" s="40" t="n"/>
      <c r="Q71" s="41">
        <f>IF($F71="","",IF($O71="","",IFERROR($O71*IF($P71="",Assumptions!$B$6,$P71),"")))</f>
        <v/>
      </c>
      <c r="R71" s="41">
        <f>IF(OR($L71="",$N71=""),"",IFERROR(SUM($L71,$N71,IF($Q71="",0,$Q71)),""))</f>
        <v/>
      </c>
      <c r="S71" s="24" t="n"/>
      <c r="T71" s="41">
        <f>IF($R71="","",IFERROR($R71*(1+IF($S71="",Assumptions!$B$5,$S71)),""))</f>
        <v/>
      </c>
      <c r="U71" s="23" t="n"/>
      <c r="V71" s="23" t="n"/>
    </row>
    <row r="72">
      <c r="A72" s="20" t="n"/>
      <c r="B72" s="20" t="n"/>
      <c r="C72" s="39" t="n"/>
      <c r="D72" s="20" t="n"/>
      <c r="E72" s="20" t="n"/>
      <c r="F72" s="20" t="n"/>
      <c r="G72" s="22" t="n"/>
      <c r="H72" s="23" t="n"/>
      <c r="I72" s="24" t="n"/>
      <c r="J72" s="28">
        <f>IF(OR($F72="",$G72=""),"",IFERROR($G72*(1+IF($I72="",Assumptions!$B$3,$I72)),""))</f>
        <v/>
      </c>
      <c r="K72" s="40" t="n"/>
      <c r="L72" s="42">
        <f>IF(OR($J72="",$K72=""),"",IFERROR($J72*$K72,""))</f>
        <v/>
      </c>
      <c r="M72" s="23" t="n"/>
      <c r="N72" s="42">
        <f>IF(OR($L72="",$M72=""),"",IF($M72="Yes",IFERROR($L72*Assumptions!$B$4,""),0))</f>
        <v/>
      </c>
      <c r="O72" s="22" t="n"/>
      <c r="P72" s="40" t="n"/>
      <c r="Q72" s="42">
        <f>IF($F72="","",IF($O72="","",IFERROR($O72*IF($P72="",Assumptions!$B$6,$P72),"")))</f>
        <v/>
      </c>
      <c r="R72" s="42">
        <f>IF(OR($L72="",$N72=""),"",IFERROR(SUM($L72,$N72,IF($Q72="",0,$Q72)),""))</f>
        <v/>
      </c>
      <c r="S72" s="24" t="n"/>
      <c r="T72" s="42">
        <f>IF($R72="","",IFERROR($R72*(1+IF($S72="",Assumptions!$B$5,$S72)),""))</f>
        <v/>
      </c>
      <c r="U72" s="23" t="n"/>
      <c r="V72" s="23" t="n"/>
    </row>
    <row r="73">
      <c r="A73" s="20" t="n"/>
      <c r="B73" s="20" t="n"/>
      <c r="C73" s="39" t="n"/>
      <c r="D73" s="20" t="n"/>
      <c r="E73" s="20" t="n"/>
      <c r="F73" s="20" t="n"/>
      <c r="G73" s="22" t="n"/>
      <c r="H73" s="23" t="n"/>
      <c r="I73" s="24" t="n"/>
      <c r="J73" s="25">
        <f>IF(OR($F73="",$G73=""),"",IFERROR($G73*(1+IF($I73="",Assumptions!$B$3,$I73)),""))</f>
        <v/>
      </c>
      <c r="K73" s="40" t="n"/>
      <c r="L73" s="41">
        <f>IF(OR($J73="",$K73=""),"",IFERROR($J73*$K73,""))</f>
        <v/>
      </c>
      <c r="M73" s="23" t="n"/>
      <c r="N73" s="41">
        <f>IF(OR($L73="",$M73=""),"",IF($M73="Yes",IFERROR($L73*Assumptions!$B$4,""),0))</f>
        <v/>
      </c>
      <c r="O73" s="22" t="n"/>
      <c r="P73" s="40" t="n"/>
      <c r="Q73" s="41">
        <f>IF($F73="","",IF($O73="","",IFERROR($O73*IF($P73="",Assumptions!$B$6,$P73),"")))</f>
        <v/>
      </c>
      <c r="R73" s="41">
        <f>IF(OR($L73="",$N73=""),"",IFERROR(SUM($L73,$N73,IF($Q73="",0,$Q73)),""))</f>
        <v/>
      </c>
      <c r="S73" s="24" t="n"/>
      <c r="T73" s="41">
        <f>IF($R73="","",IFERROR($R73*(1+IF($S73="",Assumptions!$B$5,$S73)),""))</f>
        <v/>
      </c>
      <c r="U73" s="23" t="n"/>
      <c r="V73" s="23" t="n"/>
    </row>
    <row r="74">
      <c r="A74" s="20" t="n"/>
      <c r="B74" s="20" t="n"/>
      <c r="C74" s="39" t="n"/>
      <c r="D74" s="20" t="n"/>
      <c r="E74" s="20" t="n"/>
      <c r="F74" s="20" t="n"/>
      <c r="G74" s="22" t="n"/>
      <c r="H74" s="23" t="n"/>
      <c r="I74" s="24" t="n"/>
      <c r="J74" s="28">
        <f>IF(OR($F74="",$G74=""),"",IFERROR($G74*(1+IF($I74="",Assumptions!$B$3,$I74)),""))</f>
        <v/>
      </c>
      <c r="K74" s="40" t="n"/>
      <c r="L74" s="42">
        <f>IF(OR($J74="",$K74=""),"",IFERROR($J74*$K74,""))</f>
        <v/>
      </c>
      <c r="M74" s="23" t="n"/>
      <c r="N74" s="42">
        <f>IF(OR($L74="",$M74=""),"",IF($M74="Yes",IFERROR($L74*Assumptions!$B$4,""),0))</f>
        <v/>
      </c>
      <c r="O74" s="22" t="n"/>
      <c r="P74" s="40" t="n"/>
      <c r="Q74" s="42">
        <f>IF($F74="","",IF($O74="","",IFERROR($O74*IF($P74="",Assumptions!$B$6,$P74),"")))</f>
        <v/>
      </c>
      <c r="R74" s="42">
        <f>IF(OR($L74="",$N74=""),"",IFERROR(SUM($L74,$N74,IF($Q74="",0,$Q74)),""))</f>
        <v/>
      </c>
      <c r="S74" s="24" t="n"/>
      <c r="T74" s="42">
        <f>IF($R74="","",IFERROR($R74*(1+IF($S74="",Assumptions!$B$5,$S74)),""))</f>
        <v/>
      </c>
      <c r="U74" s="23" t="n"/>
      <c r="V74" s="23" t="n"/>
    </row>
    <row r="75">
      <c r="A75" s="20" t="n"/>
      <c r="B75" s="20" t="n"/>
      <c r="C75" s="39" t="n"/>
      <c r="D75" s="20" t="n"/>
      <c r="E75" s="20" t="n"/>
      <c r="F75" s="20" t="n"/>
      <c r="G75" s="22" t="n"/>
      <c r="H75" s="23" t="n"/>
      <c r="I75" s="24" t="n"/>
      <c r="J75" s="25">
        <f>IF(OR($F75="",$G75=""),"",IFERROR($G75*(1+IF($I75="",Assumptions!$B$3,$I75)),""))</f>
        <v/>
      </c>
      <c r="K75" s="40" t="n"/>
      <c r="L75" s="41">
        <f>IF(OR($J75="",$K75=""),"",IFERROR($J75*$K75,""))</f>
        <v/>
      </c>
      <c r="M75" s="23" t="n"/>
      <c r="N75" s="41">
        <f>IF(OR($L75="",$M75=""),"",IF($M75="Yes",IFERROR($L75*Assumptions!$B$4,""),0))</f>
        <v/>
      </c>
      <c r="O75" s="22" t="n"/>
      <c r="P75" s="40" t="n"/>
      <c r="Q75" s="41">
        <f>IF($F75="","",IF($O75="","",IFERROR($O75*IF($P75="",Assumptions!$B$6,$P75),"")))</f>
        <v/>
      </c>
      <c r="R75" s="41">
        <f>IF(OR($L75="",$N75=""),"",IFERROR(SUM($L75,$N75,IF($Q75="",0,$Q75)),""))</f>
        <v/>
      </c>
      <c r="S75" s="24" t="n"/>
      <c r="T75" s="41">
        <f>IF($R75="","",IFERROR($R75*(1+IF($S75="",Assumptions!$B$5,$S75)),""))</f>
        <v/>
      </c>
      <c r="U75" s="23" t="n"/>
      <c r="V75" s="23" t="n"/>
    </row>
    <row r="76">
      <c r="A76" s="20" t="n"/>
      <c r="B76" s="20" t="n"/>
      <c r="C76" s="39" t="n"/>
      <c r="D76" s="20" t="n"/>
      <c r="E76" s="20" t="n"/>
      <c r="F76" s="20" t="n"/>
      <c r="G76" s="22" t="n"/>
      <c r="H76" s="23" t="n"/>
      <c r="I76" s="24" t="n"/>
      <c r="J76" s="28">
        <f>IF(OR($F76="",$G76=""),"",IFERROR($G76*(1+IF($I76="",Assumptions!$B$3,$I76)),""))</f>
        <v/>
      </c>
      <c r="K76" s="40" t="n"/>
      <c r="L76" s="42">
        <f>IF(OR($J76="",$K76=""),"",IFERROR($J76*$K76,""))</f>
        <v/>
      </c>
      <c r="M76" s="23" t="n"/>
      <c r="N76" s="42">
        <f>IF(OR($L76="",$M76=""),"",IF($M76="Yes",IFERROR($L76*Assumptions!$B$4,""),0))</f>
        <v/>
      </c>
      <c r="O76" s="22" t="n"/>
      <c r="P76" s="40" t="n"/>
      <c r="Q76" s="42">
        <f>IF($F76="","",IF($O76="","",IFERROR($O76*IF($P76="",Assumptions!$B$6,$P76),"")))</f>
        <v/>
      </c>
      <c r="R76" s="42">
        <f>IF(OR($L76="",$N76=""),"",IFERROR(SUM($L76,$N76,IF($Q76="",0,$Q76)),""))</f>
        <v/>
      </c>
      <c r="S76" s="24" t="n"/>
      <c r="T76" s="42">
        <f>IF($R76="","",IFERROR($R76*(1+IF($S76="",Assumptions!$B$5,$S76)),""))</f>
        <v/>
      </c>
      <c r="U76" s="23" t="n"/>
      <c r="V76" s="23" t="n"/>
    </row>
    <row r="77">
      <c r="A77" s="20" t="n"/>
      <c r="B77" s="20" t="n"/>
      <c r="C77" s="39" t="n"/>
      <c r="D77" s="20" t="n"/>
      <c r="E77" s="20" t="n"/>
      <c r="F77" s="20" t="n"/>
      <c r="G77" s="22" t="n"/>
      <c r="H77" s="23" t="n"/>
      <c r="I77" s="24" t="n"/>
      <c r="J77" s="25">
        <f>IF(OR($F77="",$G77=""),"",IFERROR($G77*(1+IF($I77="",Assumptions!$B$3,$I77)),""))</f>
        <v/>
      </c>
      <c r="K77" s="40" t="n"/>
      <c r="L77" s="41">
        <f>IF(OR($J77="",$K77=""),"",IFERROR($J77*$K77,""))</f>
        <v/>
      </c>
      <c r="M77" s="23" t="n"/>
      <c r="N77" s="41">
        <f>IF(OR($L77="",$M77=""),"",IF($M77="Yes",IFERROR($L77*Assumptions!$B$4,""),0))</f>
        <v/>
      </c>
      <c r="O77" s="22" t="n"/>
      <c r="P77" s="40" t="n"/>
      <c r="Q77" s="41">
        <f>IF($F77="","",IF($O77="","",IFERROR($O77*IF($P77="",Assumptions!$B$6,$P77),"")))</f>
        <v/>
      </c>
      <c r="R77" s="41">
        <f>IF(OR($L77="",$N77=""),"",IFERROR(SUM($L77,$N77,IF($Q77="",0,$Q77)),""))</f>
        <v/>
      </c>
      <c r="S77" s="24" t="n"/>
      <c r="T77" s="41">
        <f>IF($R77="","",IFERROR($R77*(1+IF($S77="",Assumptions!$B$5,$S77)),""))</f>
        <v/>
      </c>
      <c r="U77" s="23" t="n"/>
      <c r="V77" s="23" t="n"/>
    </row>
    <row r="78">
      <c r="A78" s="20" t="n"/>
      <c r="B78" s="20" t="n"/>
      <c r="C78" s="39" t="n"/>
      <c r="D78" s="20" t="n"/>
      <c r="E78" s="20" t="n"/>
      <c r="F78" s="20" t="n"/>
      <c r="G78" s="22" t="n"/>
      <c r="H78" s="23" t="n"/>
      <c r="I78" s="24" t="n"/>
      <c r="J78" s="28">
        <f>IF(OR($F78="",$G78=""),"",IFERROR($G78*(1+IF($I78="",Assumptions!$B$3,$I78)),""))</f>
        <v/>
      </c>
      <c r="K78" s="40" t="n"/>
      <c r="L78" s="42">
        <f>IF(OR($J78="",$K78=""),"",IFERROR($J78*$K78,""))</f>
        <v/>
      </c>
      <c r="M78" s="23" t="n"/>
      <c r="N78" s="42">
        <f>IF(OR($L78="",$M78=""),"",IF($M78="Yes",IFERROR($L78*Assumptions!$B$4,""),0))</f>
        <v/>
      </c>
      <c r="O78" s="22" t="n"/>
      <c r="P78" s="40" t="n"/>
      <c r="Q78" s="42">
        <f>IF($F78="","",IF($O78="","",IFERROR($O78*IF($P78="",Assumptions!$B$6,$P78),"")))</f>
        <v/>
      </c>
      <c r="R78" s="42">
        <f>IF(OR($L78="",$N78=""),"",IFERROR(SUM($L78,$N78,IF($Q78="",0,$Q78)),""))</f>
        <v/>
      </c>
      <c r="S78" s="24" t="n"/>
      <c r="T78" s="42">
        <f>IF($R78="","",IFERROR($R78*(1+IF($S78="",Assumptions!$B$5,$S78)),""))</f>
        <v/>
      </c>
      <c r="U78" s="23" t="n"/>
      <c r="V78" s="23" t="n"/>
    </row>
    <row r="79">
      <c r="A79" s="20" t="n"/>
      <c r="B79" s="20" t="n"/>
      <c r="C79" s="39" t="n"/>
      <c r="D79" s="20" t="n"/>
      <c r="E79" s="20" t="n"/>
      <c r="F79" s="20" t="n"/>
      <c r="G79" s="22" t="n"/>
      <c r="H79" s="23" t="n"/>
      <c r="I79" s="24" t="n"/>
      <c r="J79" s="25">
        <f>IF(OR($F79="",$G79=""),"",IFERROR($G79*(1+IF($I79="",Assumptions!$B$3,$I79)),""))</f>
        <v/>
      </c>
      <c r="K79" s="40" t="n"/>
      <c r="L79" s="41">
        <f>IF(OR($J79="",$K79=""),"",IFERROR($J79*$K79,""))</f>
        <v/>
      </c>
      <c r="M79" s="23" t="n"/>
      <c r="N79" s="41">
        <f>IF(OR($L79="",$M79=""),"",IF($M79="Yes",IFERROR($L79*Assumptions!$B$4,""),0))</f>
        <v/>
      </c>
      <c r="O79" s="22" t="n"/>
      <c r="P79" s="40" t="n"/>
      <c r="Q79" s="41">
        <f>IF($F79="","",IF($O79="","",IFERROR($O79*IF($P79="",Assumptions!$B$6,$P79),"")))</f>
        <v/>
      </c>
      <c r="R79" s="41">
        <f>IF(OR($L79="",$N79=""),"",IFERROR(SUM($L79,$N79,IF($Q79="",0,$Q79)),""))</f>
        <v/>
      </c>
      <c r="S79" s="24" t="n"/>
      <c r="T79" s="41">
        <f>IF($R79="","",IFERROR($R79*(1+IF($S79="",Assumptions!$B$5,$S79)),""))</f>
        <v/>
      </c>
      <c r="U79" s="23" t="n"/>
      <c r="V79" s="23" t="n"/>
    </row>
    <row r="80">
      <c r="A80" s="20" t="n"/>
      <c r="B80" s="20" t="n"/>
      <c r="C80" s="39" t="n"/>
      <c r="D80" s="20" t="n"/>
      <c r="E80" s="20" t="n"/>
      <c r="F80" s="20" t="n"/>
      <c r="G80" s="22" t="n"/>
      <c r="H80" s="23" t="n"/>
      <c r="I80" s="24" t="n"/>
      <c r="J80" s="28">
        <f>IF(OR($F80="",$G80=""),"",IFERROR($G80*(1+IF($I80="",Assumptions!$B$3,$I80)),""))</f>
        <v/>
      </c>
      <c r="K80" s="40" t="n"/>
      <c r="L80" s="42">
        <f>IF(OR($J80="",$K80=""),"",IFERROR($J80*$K80,""))</f>
        <v/>
      </c>
      <c r="M80" s="23" t="n"/>
      <c r="N80" s="42">
        <f>IF(OR($L80="",$M80=""),"",IF($M80="Yes",IFERROR($L80*Assumptions!$B$4,""),0))</f>
        <v/>
      </c>
      <c r="O80" s="22" t="n"/>
      <c r="P80" s="40" t="n"/>
      <c r="Q80" s="42">
        <f>IF($F80="","",IF($O80="","",IFERROR($O80*IF($P80="",Assumptions!$B$6,$P80),"")))</f>
        <v/>
      </c>
      <c r="R80" s="42">
        <f>IF(OR($L80="",$N80=""),"",IFERROR(SUM($L80,$N80,IF($Q80="",0,$Q80)),""))</f>
        <v/>
      </c>
      <c r="S80" s="24" t="n"/>
      <c r="T80" s="42">
        <f>IF($R80="","",IFERROR($R80*(1+IF($S80="",Assumptions!$B$5,$S80)),""))</f>
        <v/>
      </c>
      <c r="U80" s="23" t="n"/>
      <c r="V80" s="23" t="n"/>
    </row>
    <row r="81">
      <c r="A81" s="20" t="n"/>
      <c r="B81" s="20" t="n"/>
      <c r="C81" s="39" t="n"/>
      <c r="D81" s="20" t="n"/>
      <c r="E81" s="20" t="n"/>
      <c r="F81" s="20" t="n"/>
      <c r="G81" s="22" t="n"/>
      <c r="H81" s="23" t="n"/>
      <c r="I81" s="24" t="n"/>
      <c r="J81" s="25">
        <f>IF(OR($F81="",$G81=""),"",IFERROR($G81*(1+IF($I81="",Assumptions!$B$3,$I81)),""))</f>
        <v/>
      </c>
      <c r="K81" s="40" t="n"/>
      <c r="L81" s="41">
        <f>IF(OR($J81="",$K81=""),"",IFERROR($J81*$K81,""))</f>
        <v/>
      </c>
      <c r="M81" s="23" t="n"/>
      <c r="N81" s="41">
        <f>IF(OR($L81="",$M81=""),"",IF($M81="Yes",IFERROR($L81*Assumptions!$B$4,""),0))</f>
        <v/>
      </c>
      <c r="O81" s="22" t="n"/>
      <c r="P81" s="40" t="n"/>
      <c r="Q81" s="41">
        <f>IF($F81="","",IF($O81="","",IFERROR($O81*IF($P81="",Assumptions!$B$6,$P81),"")))</f>
        <v/>
      </c>
      <c r="R81" s="41">
        <f>IF(OR($L81="",$N81=""),"",IFERROR(SUM($L81,$N81,IF($Q81="",0,$Q81)),""))</f>
        <v/>
      </c>
      <c r="S81" s="24" t="n"/>
      <c r="T81" s="41">
        <f>IF($R81="","",IFERROR($R81*(1+IF($S81="",Assumptions!$B$5,$S81)),""))</f>
        <v/>
      </c>
      <c r="U81" s="23" t="n"/>
      <c r="V81" s="23" t="n"/>
    </row>
    <row r="82">
      <c r="A82" s="20" t="n"/>
      <c r="B82" s="20" t="n"/>
      <c r="C82" s="39" t="n"/>
      <c r="D82" s="20" t="n"/>
      <c r="E82" s="20" t="n"/>
      <c r="F82" s="20" t="n"/>
      <c r="G82" s="22" t="n"/>
      <c r="H82" s="23" t="n"/>
      <c r="I82" s="24" t="n"/>
      <c r="J82" s="28">
        <f>IF(OR($F82="",$G82=""),"",IFERROR($G82*(1+IF($I82="",Assumptions!$B$3,$I82)),""))</f>
        <v/>
      </c>
      <c r="K82" s="40" t="n"/>
      <c r="L82" s="42">
        <f>IF(OR($J82="",$K82=""),"",IFERROR($J82*$K82,""))</f>
        <v/>
      </c>
      <c r="M82" s="23" t="n"/>
      <c r="N82" s="42">
        <f>IF(OR($L82="",$M82=""),"",IF($M82="Yes",IFERROR($L82*Assumptions!$B$4,""),0))</f>
        <v/>
      </c>
      <c r="O82" s="22" t="n"/>
      <c r="P82" s="40" t="n"/>
      <c r="Q82" s="42">
        <f>IF($F82="","",IF($O82="","",IFERROR($O82*IF($P82="",Assumptions!$B$6,$P82),"")))</f>
        <v/>
      </c>
      <c r="R82" s="42">
        <f>IF(OR($L82="",$N82=""),"",IFERROR(SUM($L82,$N82,IF($Q82="",0,$Q82)),""))</f>
        <v/>
      </c>
      <c r="S82" s="24" t="n"/>
      <c r="T82" s="42">
        <f>IF($R82="","",IFERROR($R82*(1+IF($S82="",Assumptions!$B$5,$S82)),""))</f>
        <v/>
      </c>
      <c r="U82" s="23" t="n"/>
      <c r="V82" s="23" t="n"/>
    </row>
    <row r="83">
      <c r="A83" s="20" t="n"/>
      <c r="B83" s="20" t="n"/>
      <c r="C83" s="39" t="n"/>
      <c r="D83" s="20" t="n"/>
      <c r="E83" s="20" t="n"/>
      <c r="F83" s="20" t="n"/>
      <c r="G83" s="22" t="n"/>
      <c r="H83" s="23" t="n"/>
      <c r="I83" s="24" t="n"/>
      <c r="J83" s="25">
        <f>IF(OR($F83="",$G83=""),"",IFERROR($G83*(1+IF($I83="",Assumptions!$B$3,$I83)),""))</f>
        <v/>
      </c>
      <c r="K83" s="40" t="n"/>
      <c r="L83" s="41">
        <f>IF(OR($J83="",$K83=""),"",IFERROR($J83*$K83,""))</f>
        <v/>
      </c>
      <c r="M83" s="23" t="n"/>
      <c r="N83" s="41">
        <f>IF(OR($L83="",$M83=""),"",IF($M83="Yes",IFERROR($L83*Assumptions!$B$4,""),0))</f>
        <v/>
      </c>
      <c r="O83" s="22" t="n"/>
      <c r="P83" s="40" t="n"/>
      <c r="Q83" s="41">
        <f>IF($F83="","",IF($O83="","",IFERROR($O83*IF($P83="",Assumptions!$B$6,$P83),"")))</f>
        <v/>
      </c>
      <c r="R83" s="41">
        <f>IF(OR($L83="",$N83=""),"",IFERROR(SUM($L83,$N83,IF($Q83="",0,$Q83)),""))</f>
        <v/>
      </c>
      <c r="S83" s="24" t="n"/>
      <c r="T83" s="41">
        <f>IF($R83="","",IFERROR($R83*(1+IF($S83="",Assumptions!$B$5,$S83)),""))</f>
        <v/>
      </c>
      <c r="U83" s="23" t="n"/>
      <c r="V83" s="23" t="n"/>
    </row>
    <row r="84">
      <c r="A84" s="20" t="n"/>
      <c r="B84" s="20" t="n"/>
      <c r="C84" s="39" t="n"/>
      <c r="D84" s="20" t="n"/>
      <c r="E84" s="20" t="n"/>
      <c r="F84" s="20" t="n"/>
      <c r="G84" s="22" t="n"/>
      <c r="H84" s="23" t="n"/>
      <c r="I84" s="24" t="n"/>
      <c r="J84" s="28">
        <f>IF(OR($F84="",$G84=""),"",IFERROR($G84*(1+IF($I84="",Assumptions!$B$3,$I84)),""))</f>
        <v/>
      </c>
      <c r="K84" s="40" t="n"/>
      <c r="L84" s="42">
        <f>IF(OR($J84="",$K84=""),"",IFERROR($J84*$K84,""))</f>
        <v/>
      </c>
      <c r="M84" s="23" t="n"/>
      <c r="N84" s="42">
        <f>IF(OR($L84="",$M84=""),"",IF($M84="Yes",IFERROR($L84*Assumptions!$B$4,""),0))</f>
        <v/>
      </c>
      <c r="O84" s="22" t="n"/>
      <c r="P84" s="40" t="n"/>
      <c r="Q84" s="42">
        <f>IF($F84="","",IF($O84="","",IFERROR($O84*IF($P84="",Assumptions!$B$6,$P84),"")))</f>
        <v/>
      </c>
      <c r="R84" s="42">
        <f>IF(OR($L84="",$N84=""),"",IFERROR(SUM($L84,$N84,IF($Q84="",0,$Q84)),""))</f>
        <v/>
      </c>
      <c r="S84" s="24" t="n"/>
      <c r="T84" s="42">
        <f>IF($R84="","",IFERROR($R84*(1+IF($S84="",Assumptions!$B$5,$S84)),""))</f>
        <v/>
      </c>
      <c r="U84" s="23" t="n"/>
      <c r="V84" s="23" t="n"/>
    </row>
    <row r="85">
      <c r="A85" s="20" t="n"/>
      <c r="B85" s="20" t="n"/>
      <c r="C85" s="39" t="n"/>
      <c r="D85" s="20" t="n"/>
      <c r="E85" s="20" t="n"/>
      <c r="F85" s="20" t="n"/>
      <c r="G85" s="22" t="n"/>
      <c r="H85" s="23" t="n"/>
      <c r="I85" s="24" t="n"/>
      <c r="J85" s="25">
        <f>IF(OR($F85="",$G85=""),"",IFERROR($G85*(1+IF($I85="",Assumptions!$B$3,$I85)),""))</f>
        <v/>
      </c>
      <c r="K85" s="40" t="n"/>
      <c r="L85" s="41">
        <f>IF(OR($J85="",$K85=""),"",IFERROR($J85*$K85,""))</f>
        <v/>
      </c>
      <c r="M85" s="23" t="n"/>
      <c r="N85" s="41">
        <f>IF(OR($L85="",$M85=""),"",IF($M85="Yes",IFERROR($L85*Assumptions!$B$4,""),0))</f>
        <v/>
      </c>
      <c r="O85" s="22" t="n"/>
      <c r="P85" s="40" t="n"/>
      <c r="Q85" s="41">
        <f>IF($F85="","",IF($O85="","",IFERROR($O85*IF($P85="",Assumptions!$B$6,$P85),"")))</f>
        <v/>
      </c>
      <c r="R85" s="41">
        <f>IF(OR($L85="",$N85=""),"",IFERROR(SUM($L85,$N85,IF($Q85="",0,$Q85)),""))</f>
        <v/>
      </c>
      <c r="S85" s="24" t="n"/>
      <c r="T85" s="41">
        <f>IF($R85="","",IFERROR($R85*(1+IF($S85="",Assumptions!$B$5,$S85)),""))</f>
        <v/>
      </c>
      <c r="U85" s="23" t="n"/>
      <c r="V85" s="23" t="n"/>
    </row>
    <row r="86">
      <c r="A86" s="20" t="n"/>
      <c r="B86" s="20" t="n"/>
      <c r="C86" s="39" t="n"/>
      <c r="D86" s="20" t="n"/>
      <c r="E86" s="20" t="n"/>
      <c r="F86" s="20" t="n"/>
      <c r="G86" s="22" t="n"/>
      <c r="H86" s="23" t="n"/>
      <c r="I86" s="24" t="n"/>
      <c r="J86" s="28">
        <f>IF(OR($F86="",$G86=""),"",IFERROR($G86*(1+IF($I86="",Assumptions!$B$3,$I86)),""))</f>
        <v/>
      </c>
      <c r="K86" s="40" t="n"/>
      <c r="L86" s="42">
        <f>IF(OR($J86="",$K86=""),"",IFERROR($J86*$K86,""))</f>
        <v/>
      </c>
      <c r="M86" s="23" t="n"/>
      <c r="N86" s="42">
        <f>IF(OR($L86="",$M86=""),"",IF($M86="Yes",IFERROR($L86*Assumptions!$B$4,""),0))</f>
        <v/>
      </c>
      <c r="O86" s="22" t="n"/>
      <c r="P86" s="40" t="n"/>
      <c r="Q86" s="42">
        <f>IF($F86="","",IF($O86="","",IFERROR($O86*IF($P86="",Assumptions!$B$6,$P86),"")))</f>
        <v/>
      </c>
      <c r="R86" s="42">
        <f>IF(OR($L86="",$N86=""),"",IFERROR(SUM($L86,$N86,IF($Q86="",0,$Q86)),""))</f>
        <v/>
      </c>
      <c r="S86" s="24" t="n"/>
      <c r="T86" s="42">
        <f>IF($R86="","",IFERROR($R86*(1+IF($S86="",Assumptions!$B$5,$S86)),""))</f>
        <v/>
      </c>
      <c r="U86" s="23" t="n"/>
      <c r="V86" s="23" t="n"/>
    </row>
    <row r="87">
      <c r="A87" s="20" t="n"/>
      <c r="B87" s="20" t="n"/>
      <c r="C87" s="39" t="n"/>
      <c r="D87" s="20" t="n"/>
      <c r="E87" s="20" t="n"/>
      <c r="F87" s="20" t="n"/>
      <c r="G87" s="22" t="n"/>
      <c r="H87" s="23" t="n"/>
      <c r="I87" s="24" t="n"/>
      <c r="J87" s="25">
        <f>IF(OR($F87="",$G87=""),"",IFERROR($G87*(1+IF($I87="",Assumptions!$B$3,$I87)),""))</f>
        <v/>
      </c>
      <c r="K87" s="40" t="n"/>
      <c r="L87" s="41">
        <f>IF(OR($J87="",$K87=""),"",IFERROR($J87*$K87,""))</f>
        <v/>
      </c>
      <c r="M87" s="23" t="n"/>
      <c r="N87" s="41">
        <f>IF(OR($L87="",$M87=""),"",IF($M87="Yes",IFERROR($L87*Assumptions!$B$4,""),0))</f>
        <v/>
      </c>
      <c r="O87" s="22" t="n"/>
      <c r="P87" s="40" t="n"/>
      <c r="Q87" s="41">
        <f>IF($F87="","",IF($O87="","",IFERROR($O87*IF($P87="",Assumptions!$B$6,$P87),"")))</f>
        <v/>
      </c>
      <c r="R87" s="41">
        <f>IF(OR($L87="",$N87=""),"",IFERROR(SUM($L87,$N87,IF($Q87="",0,$Q87)),""))</f>
        <v/>
      </c>
      <c r="S87" s="24" t="n"/>
      <c r="T87" s="41">
        <f>IF($R87="","",IFERROR($R87*(1+IF($S87="",Assumptions!$B$5,$S87)),""))</f>
        <v/>
      </c>
      <c r="U87" s="23" t="n"/>
      <c r="V87" s="23" t="n"/>
    </row>
    <row r="88">
      <c r="A88" s="20" t="n"/>
      <c r="B88" s="20" t="n"/>
      <c r="C88" s="39" t="n"/>
      <c r="D88" s="20" t="n"/>
      <c r="E88" s="20" t="n"/>
      <c r="F88" s="20" t="n"/>
      <c r="G88" s="22" t="n"/>
      <c r="H88" s="23" t="n"/>
      <c r="I88" s="24" t="n"/>
      <c r="J88" s="28">
        <f>IF(OR($F88="",$G88=""),"",IFERROR($G88*(1+IF($I88="",Assumptions!$B$3,$I88)),""))</f>
        <v/>
      </c>
      <c r="K88" s="40" t="n"/>
      <c r="L88" s="42">
        <f>IF(OR($J88="",$K88=""),"",IFERROR($J88*$K88,""))</f>
        <v/>
      </c>
      <c r="M88" s="23" t="n"/>
      <c r="N88" s="42">
        <f>IF(OR($L88="",$M88=""),"",IF($M88="Yes",IFERROR($L88*Assumptions!$B$4,""),0))</f>
        <v/>
      </c>
      <c r="O88" s="22" t="n"/>
      <c r="P88" s="40" t="n"/>
      <c r="Q88" s="42">
        <f>IF($F88="","",IF($O88="","",IFERROR($O88*IF($P88="",Assumptions!$B$6,$P88),"")))</f>
        <v/>
      </c>
      <c r="R88" s="42">
        <f>IF(OR($L88="",$N88=""),"",IFERROR(SUM($L88,$N88,IF($Q88="",0,$Q88)),""))</f>
        <v/>
      </c>
      <c r="S88" s="24" t="n"/>
      <c r="T88" s="42">
        <f>IF($R88="","",IFERROR($R88*(1+IF($S88="",Assumptions!$B$5,$S88)),""))</f>
        <v/>
      </c>
      <c r="U88" s="23" t="n"/>
      <c r="V88" s="23" t="n"/>
    </row>
    <row r="89">
      <c r="A89" s="20" t="n"/>
      <c r="B89" s="20" t="n"/>
      <c r="C89" s="39" t="n"/>
      <c r="D89" s="20" t="n"/>
      <c r="E89" s="20" t="n"/>
      <c r="F89" s="20" t="n"/>
      <c r="G89" s="22" t="n"/>
      <c r="H89" s="23" t="n"/>
      <c r="I89" s="24" t="n"/>
      <c r="J89" s="25">
        <f>IF(OR($F89="",$G89=""),"",IFERROR($G89*(1+IF($I89="",Assumptions!$B$3,$I89)),""))</f>
        <v/>
      </c>
      <c r="K89" s="40" t="n"/>
      <c r="L89" s="41">
        <f>IF(OR($J89="",$K89=""),"",IFERROR($J89*$K89,""))</f>
        <v/>
      </c>
      <c r="M89" s="23" t="n"/>
      <c r="N89" s="41">
        <f>IF(OR($L89="",$M89=""),"",IF($M89="Yes",IFERROR($L89*Assumptions!$B$4,""),0))</f>
        <v/>
      </c>
      <c r="O89" s="22" t="n"/>
      <c r="P89" s="40" t="n"/>
      <c r="Q89" s="41">
        <f>IF($F89="","",IF($O89="","",IFERROR($O89*IF($P89="",Assumptions!$B$6,$P89),"")))</f>
        <v/>
      </c>
      <c r="R89" s="41">
        <f>IF(OR($L89="",$N89=""),"",IFERROR(SUM($L89,$N89,IF($Q89="",0,$Q89)),""))</f>
        <v/>
      </c>
      <c r="S89" s="24" t="n"/>
      <c r="T89" s="41">
        <f>IF($R89="","",IFERROR($R89*(1+IF($S89="",Assumptions!$B$5,$S89)),""))</f>
        <v/>
      </c>
      <c r="U89" s="23" t="n"/>
      <c r="V89" s="23" t="n"/>
    </row>
    <row r="90">
      <c r="A90" s="20" t="n"/>
      <c r="B90" s="20" t="n"/>
      <c r="C90" s="39" t="n"/>
      <c r="D90" s="20" t="n"/>
      <c r="E90" s="20" t="n"/>
      <c r="F90" s="20" t="n"/>
      <c r="G90" s="22" t="n"/>
      <c r="H90" s="23" t="n"/>
      <c r="I90" s="24" t="n"/>
      <c r="J90" s="28">
        <f>IF(OR($F90="",$G90=""),"",IFERROR($G90*(1+IF($I90="",Assumptions!$B$3,$I90)),""))</f>
        <v/>
      </c>
      <c r="K90" s="40" t="n"/>
      <c r="L90" s="42">
        <f>IF(OR($J90="",$K90=""),"",IFERROR($J90*$K90,""))</f>
        <v/>
      </c>
      <c r="M90" s="23" t="n"/>
      <c r="N90" s="42">
        <f>IF(OR($L90="",$M90=""),"",IF($M90="Yes",IFERROR($L90*Assumptions!$B$4,""),0))</f>
        <v/>
      </c>
      <c r="O90" s="22" t="n"/>
      <c r="P90" s="40" t="n"/>
      <c r="Q90" s="42">
        <f>IF($F90="","",IF($O90="","",IFERROR($O90*IF($P90="",Assumptions!$B$6,$P90),"")))</f>
        <v/>
      </c>
      <c r="R90" s="42">
        <f>IF(OR($L90="",$N90=""),"",IFERROR(SUM($L90,$N90,IF($Q90="",0,$Q90)),""))</f>
        <v/>
      </c>
      <c r="S90" s="24" t="n"/>
      <c r="T90" s="42">
        <f>IF($R90="","",IFERROR($R90*(1+IF($S90="",Assumptions!$B$5,$S90)),""))</f>
        <v/>
      </c>
      <c r="U90" s="23" t="n"/>
      <c r="V90" s="23" t="n"/>
    </row>
    <row r="91">
      <c r="A91" s="20" t="n"/>
      <c r="B91" s="20" t="n"/>
      <c r="C91" s="39" t="n"/>
      <c r="D91" s="20" t="n"/>
      <c r="E91" s="20" t="n"/>
      <c r="F91" s="20" t="n"/>
      <c r="G91" s="22" t="n"/>
      <c r="H91" s="23" t="n"/>
      <c r="I91" s="24" t="n"/>
      <c r="J91" s="25">
        <f>IF(OR($F91="",$G91=""),"",IFERROR($G91*(1+IF($I91="",Assumptions!$B$3,$I91)),""))</f>
        <v/>
      </c>
      <c r="K91" s="40" t="n"/>
      <c r="L91" s="41">
        <f>IF(OR($J91="",$K91=""),"",IFERROR($J91*$K91,""))</f>
        <v/>
      </c>
      <c r="M91" s="23" t="n"/>
      <c r="N91" s="41">
        <f>IF(OR($L91="",$M91=""),"",IF($M91="Yes",IFERROR($L91*Assumptions!$B$4,""),0))</f>
        <v/>
      </c>
      <c r="O91" s="22" t="n"/>
      <c r="P91" s="40" t="n"/>
      <c r="Q91" s="41">
        <f>IF($F91="","",IF($O91="","",IFERROR($O91*IF($P91="",Assumptions!$B$6,$P91),"")))</f>
        <v/>
      </c>
      <c r="R91" s="41">
        <f>IF(OR($L91="",$N91=""),"",IFERROR(SUM($L91,$N91,IF($Q91="",0,$Q91)),""))</f>
        <v/>
      </c>
      <c r="S91" s="24" t="n"/>
      <c r="T91" s="41">
        <f>IF($R91="","",IFERROR($R91*(1+IF($S91="",Assumptions!$B$5,$S91)),""))</f>
        <v/>
      </c>
      <c r="U91" s="23" t="n"/>
      <c r="V91" s="23" t="n"/>
    </row>
    <row r="92">
      <c r="A92" s="20" t="n"/>
      <c r="B92" s="20" t="n"/>
      <c r="C92" s="39" t="n"/>
      <c r="D92" s="20" t="n"/>
      <c r="E92" s="20" t="n"/>
      <c r="F92" s="20" t="n"/>
      <c r="G92" s="22" t="n"/>
      <c r="H92" s="23" t="n"/>
      <c r="I92" s="24" t="n"/>
      <c r="J92" s="28">
        <f>IF(OR($F92="",$G92=""),"",IFERROR($G92*(1+IF($I92="",Assumptions!$B$3,$I92)),""))</f>
        <v/>
      </c>
      <c r="K92" s="40" t="n"/>
      <c r="L92" s="42">
        <f>IF(OR($J92="",$K92=""),"",IFERROR($J92*$K92,""))</f>
        <v/>
      </c>
      <c r="M92" s="23" t="n"/>
      <c r="N92" s="42">
        <f>IF(OR($L92="",$M92=""),"",IF($M92="Yes",IFERROR($L92*Assumptions!$B$4,""),0))</f>
        <v/>
      </c>
      <c r="O92" s="22" t="n"/>
      <c r="P92" s="40" t="n"/>
      <c r="Q92" s="42">
        <f>IF($F92="","",IF($O92="","",IFERROR($O92*IF($P92="",Assumptions!$B$6,$P92),"")))</f>
        <v/>
      </c>
      <c r="R92" s="42">
        <f>IF(OR($L92="",$N92=""),"",IFERROR(SUM($L92,$N92,IF($Q92="",0,$Q92)),""))</f>
        <v/>
      </c>
      <c r="S92" s="24" t="n"/>
      <c r="T92" s="42">
        <f>IF($R92="","",IFERROR($R92*(1+IF($S92="",Assumptions!$B$5,$S92)),""))</f>
        <v/>
      </c>
      <c r="U92" s="23" t="n"/>
      <c r="V92" s="23" t="n"/>
    </row>
    <row r="93">
      <c r="A93" s="20" t="n"/>
      <c r="B93" s="20" t="n"/>
      <c r="C93" s="39" t="n"/>
      <c r="D93" s="20" t="n"/>
      <c r="E93" s="20" t="n"/>
      <c r="F93" s="20" t="n"/>
      <c r="G93" s="22" t="n"/>
      <c r="H93" s="23" t="n"/>
      <c r="I93" s="24" t="n"/>
      <c r="J93" s="25">
        <f>IF(OR($F93="",$G93=""),"",IFERROR($G93*(1+IF($I93="",Assumptions!$B$3,$I93)),""))</f>
        <v/>
      </c>
      <c r="K93" s="40" t="n"/>
      <c r="L93" s="41">
        <f>IF(OR($J93="",$K93=""),"",IFERROR($J93*$K93,""))</f>
        <v/>
      </c>
      <c r="M93" s="23" t="n"/>
      <c r="N93" s="41">
        <f>IF(OR($L93="",$M93=""),"",IF($M93="Yes",IFERROR($L93*Assumptions!$B$4,""),0))</f>
        <v/>
      </c>
      <c r="O93" s="22" t="n"/>
      <c r="P93" s="40" t="n"/>
      <c r="Q93" s="41">
        <f>IF($F93="","",IF($O93="","",IFERROR($O93*IF($P93="",Assumptions!$B$6,$P93),"")))</f>
        <v/>
      </c>
      <c r="R93" s="41">
        <f>IF(OR($L93="",$N93=""),"",IFERROR(SUM($L93,$N93,IF($Q93="",0,$Q93)),""))</f>
        <v/>
      </c>
      <c r="S93" s="24" t="n"/>
      <c r="T93" s="41">
        <f>IF($R93="","",IFERROR($R93*(1+IF($S93="",Assumptions!$B$5,$S93)),""))</f>
        <v/>
      </c>
      <c r="U93" s="23" t="n"/>
      <c r="V93" s="23" t="n"/>
    </row>
    <row r="94">
      <c r="A94" s="20" t="n"/>
      <c r="B94" s="20" t="n"/>
      <c r="C94" s="39" t="n"/>
      <c r="D94" s="20" t="n"/>
      <c r="E94" s="20" t="n"/>
      <c r="F94" s="20" t="n"/>
      <c r="G94" s="22" t="n"/>
      <c r="H94" s="23" t="n"/>
      <c r="I94" s="24" t="n"/>
      <c r="J94" s="28">
        <f>IF(OR($F94="",$G94=""),"",IFERROR($G94*(1+IF($I94="",Assumptions!$B$3,$I94)),""))</f>
        <v/>
      </c>
      <c r="K94" s="40" t="n"/>
      <c r="L94" s="42">
        <f>IF(OR($J94="",$K94=""),"",IFERROR($J94*$K94,""))</f>
        <v/>
      </c>
      <c r="M94" s="23" t="n"/>
      <c r="N94" s="42">
        <f>IF(OR($L94="",$M94=""),"",IF($M94="Yes",IFERROR($L94*Assumptions!$B$4,""),0))</f>
        <v/>
      </c>
      <c r="O94" s="22" t="n"/>
      <c r="P94" s="40" t="n"/>
      <c r="Q94" s="42">
        <f>IF($F94="","",IF($O94="","",IFERROR($O94*IF($P94="",Assumptions!$B$6,$P94),"")))</f>
        <v/>
      </c>
      <c r="R94" s="42">
        <f>IF(OR($L94="",$N94=""),"",IFERROR(SUM($L94,$N94,IF($Q94="",0,$Q94)),""))</f>
        <v/>
      </c>
      <c r="S94" s="24" t="n"/>
      <c r="T94" s="42">
        <f>IF($R94="","",IFERROR($R94*(1+IF($S94="",Assumptions!$B$5,$S94)),""))</f>
        <v/>
      </c>
      <c r="U94" s="23" t="n"/>
      <c r="V94" s="23" t="n"/>
    </row>
    <row r="95">
      <c r="A95" s="20" t="n"/>
      <c r="B95" s="20" t="n"/>
      <c r="C95" s="39" t="n"/>
      <c r="D95" s="20" t="n"/>
      <c r="E95" s="20" t="n"/>
      <c r="F95" s="20" t="n"/>
      <c r="G95" s="22" t="n"/>
      <c r="H95" s="23" t="n"/>
      <c r="I95" s="24" t="n"/>
      <c r="J95" s="25">
        <f>IF(OR($F95="",$G95=""),"",IFERROR($G95*(1+IF($I95="",Assumptions!$B$3,$I95)),""))</f>
        <v/>
      </c>
      <c r="K95" s="40" t="n"/>
      <c r="L95" s="41">
        <f>IF(OR($J95="",$K95=""),"",IFERROR($J95*$K95,""))</f>
        <v/>
      </c>
      <c r="M95" s="23" t="n"/>
      <c r="N95" s="41">
        <f>IF(OR($L95="",$M95=""),"",IF($M95="Yes",IFERROR($L95*Assumptions!$B$4,""),0))</f>
        <v/>
      </c>
      <c r="O95" s="22" t="n"/>
      <c r="P95" s="40" t="n"/>
      <c r="Q95" s="41">
        <f>IF($F95="","",IF($O95="","",IFERROR($O95*IF($P95="",Assumptions!$B$6,$P95),"")))</f>
        <v/>
      </c>
      <c r="R95" s="41">
        <f>IF(OR($L95="",$N95=""),"",IFERROR(SUM($L95,$N95,IF($Q95="",0,$Q95)),""))</f>
        <v/>
      </c>
      <c r="S95" s="24" t="n"/>
      <c r="T95" s="41">
        <f>IF($R95="","",IFERROR($R95*(1+IF($S95="",Assumptions!$B$5,$S95)),""))</f>
        <v/>
      </c>
      <c r="U95" s="23" t="n"/>
      <c r="V95" s="23" t="n"/>
    </row>
    <row r="96">
      <c r="A96" s="20" t="n"/>
      <c r="B96" s="20" t="n"/>
      <c r="C96" s="39" t="n"/>
      <c r="D96" s="20" t="n"/>
      <c r="E96" s="20" t="n"/>
      <c r="F96" s="20" t="n"/>
      <c r="G96" s="22" t="n"/>
      <c r="H96" s="23" t="n"/>
      <c r="I96" s="24" t="n"/>
      <c r="J96" s="28">
        <f>IF(OR($F96="",$G96=""),"",IFERROR($G96*(1+IF($I96="",Assumptions!$B$3,$I96)),""))</f>
        <v/>
      </c>
      <c r="K96" s="40" t="n"/>
      <c r="L96" s="42">
        <f>IF(OR($J96="",$K96=""),"",IFERROR($J96*$K96,""))</f>
        <v/>
      </c>
      <c r="M96" s="23" t="n"/>
      <c r="N96" s="42">
        <f>IF(OR($L96="",$M96=""),"",IF($M96="Yes",IFERROR($L96*Assumptions!$B$4,""),0))</f>
        <v/>
      </c>
      <c r="O96" s="22" t="n"/>
      <c r="P96" s="40" t="n"/>
      <c r="Q96" s="42">
        <f>IF($F96="","",IF($O96="","",IFERROR($O96*IF($P96="",Assumptions!$B$6,$P96),"")))</f>
        <v/>
      </c>
      <c r="R96" s="42">
        <f>IF(OR($L96="",$N96=""),"",IFERROR(SUM($L96,$N96,IF($Q96="",0,$Q96)),""))</f>
        <v/>
      </c>
      <c r="S96" s="24" t="n"/>
      <c r="T96" s="42">
        <f>IF($R96="","",IFERROR($R96*(1+IF($S96="",Assumptions!$B$5,$S96)),""))</f>
        <v/>
      </c>
      <c r="U96" s="23" t="n"/>
      <c r="V96" s="23" t="n"/>
    </row>
    <row r="97">
      <c r="A97" s="20" t="n"/>
      <c r="B97" s="20" t="n"/>
      <c r="C97" s="39" t="n"/>
      <c r="D97" s="20" t="n"/>
      <c r="E97" s="20" t="n"/>
      <c r="F97" s="20" t="n"/>
      <c r="G97" s="22" t="n"/>
      <c r="H97" s="23" t="n"/>
      <c r="I97" s="24" t="n"/>
      <c r="J97" s="25">
        <f>IF(OR($F97="",$G97=""),"",IFERROR($G97*(1+IF($I97="",Assumptions!$B$3,$I97)),""))</f>
        <v/>
      </c>
      <c r="K97" s="40" t="n"/>
      <c r="L97" s="41">
        <f>IF(OR($J97="",$K97=""),"",IFERROR($J97*$K97,""))</f>
        <v/>
      </c>
      <c r="M97" s="23" t="n"/>
      <c r="N97" s="41">
        <f>IF(OR($L97="",$M97=""),"",IF($M97="Yes",IFERROR($L97*Assumptions!$B$4,""),0))</f>
        <v/>
      </c>
      <c r="O97" s="22" t="n"/>
      <c r="P97" s="40" t="n"/>
      <c r="Q97" s="41">
        <f>IF($F97="","",IF($O97="","",IFERROR($O97*IF($P97="",Assumptions!$B$6,$P97),"")))</f>
        <v/>
      </c>
      <c r="R97" s="41">
        <f>IF(OR($L97="",$N97=""),"",IFERROR(SUM($L97,$N97,IF($Q97="",0,$Q97)),""))</f>
        <v/>
      </c>
      <c r="S97" s="24" t="n"/>
      <c r="T97" s="41">
        <f>IF($R97="","",IFERROR($R97*(1+IF($S97="",Assumptions!$B$5,$S97)),""))</f>
        <v/>
      </c>
      <c r="U97" s="23" t="n"/>
      <c r="V97" s="23" t="n"/>
    </row>
    <row r="98">
      <c r="A98" s="20" t="n"/>
      <c r="B98" s="20" t="n"/>
      <c r="C98" s="39" t="n"/>
      <c r="D98" s="20" t="n"/>
      <c r="E98" s="20" t="n"/>
      <c r="F98" s="20" t="n"/>
      <c r="G98" s="22" t="n"/>
      <c r="H98" s="23" t="n"/>
      <c r="I98" s="24" t="n"/>
      <c r="J98" s="28">
        <f>IF(OR($F98="",$G98=""),"",IFERROR($G98*(1+IF($I98="",Assumptions!$B$3,$I98)),""))</f>
        <v/>
      </c>
      <c r="K98" s="40" t="n"/>
      <c r="L98" s="42">
        <f>IF(OR($J98="",$K98=""),"",IFERROR($J98*$K98,""))</f>
        <v/>
      </c>
      <c r="M98" s="23" t="n"/>
      <c r="N98" s="42">
        <f>IF(OR($L98="",$M98=""),"",IF($M98="Yes",IFERROR($L98*Assumptions!$B$4,""),0))</f>
        <v/>
      </c>
      <c r="O98" s="22" t="n"/>
      <c r="P98" s="40" t="n"/>
      <c r="Q98" s="42">
        <f>IF($F98="","",IF($O98="","",IFERROR($O98*IF($P98="",Assumptions!$B$6,$P98),"")))</f>
        <v/>
      </c>
      <c r="R98" s="42">
        <f>IF(OR($L98="",$N98=""),"",IFERROR(SUM($L98,$N98,IF($Q98="",0,$Q98)),""))</f>
        <v/>
      </c>
      <c r="S98" s="24" t="n"/>
      <c r="T98" s="42">
        <f>IF($R98="","",IFERROR($R98*(1+IF($S98="",Assumptions!$B$5,$S98)),""))</f>
        <v/>
      </c>
      <c r="U98" s="23" t="n"/>
      <c r="V98" s="23" t="n"/>
    </row>
    <row r="99">
      <c r="A99" s="20" t="n"/>
      <c r="B99" s="20" t="n"/>
      <c r="C99" s="39" t="n"/>
      <c r="D99" s="20" t="n"/>
      <c r="E99" s="20" t="n"/>
      <c r="F99" s="20" t="n"/>
      <c r="G99" s="22" t="n"/>
      <c r="H99" s="23" t="n"/>
      <c r="I99" s="24" t="n"/>
      <c r="J99" s="25">
        <f>IF(OR($F99="",$G99=""),"",IFERROR($G99*(1+IF($I99="",Assumptions!$B$3,$I99)),""))</f>
        <v/>
      </c>
      <c r="K99" s="40" t="n"/>
      <c r="L99" s="41">
        <f>IF(OR($J99="",$K99=""),"",IFERROR($J99*$K99,""))</f>
        <v/>
      </c>
      <c r="M99" s="23" t="n"/>
      <c r="N99" s="41">
        <f>IF(OR($L99="",$M99=""),"",IF($M99="Yes",IFERROR($L99*Assumptions!$B$4,""),0))</f>
        <v/>
      </c>
      <c r="O99" s="22" t="n"/>
      <c r="P99" s="40" t="n"/>
      <c r="Q99" s="41">
        <f>IF($F99="","",IF($O99="","",IFERROR($O99*IF($P99="",Assumptions!$B$6,$P99),"")))</f>
        <v/>
      </c>
      <c r="R99" s="41">
        <f>IF(OR($L99="",$N99=""),"",IFERROR(SUM($L99,$N99,IF($Q99="",0,$Q99)),""))</f>
        <v/>
      </c>
      <c r="S99" s="24" t="n"/>
      <c r="T99" s="41">
        <f>IF($R99="","",IFERROR($R99*(1+IF($S99="",Assumptions!$B$5,$S99)),""))</f>
        <v/>
      </c>
      <c r="U99" s="23" t="n"/>
      <c r="V99" s="23" t="n"/>
    </row>
    <row r="100">
      <c r="A100" s="20" t="n"/>
      <c r="B100" s="20" t="n"/>
      <c r="C100" s="39" t="n"/>
      <c r="D100" s="20" t="n"/>
      <c r="E100" s="20" t="n"/>
      <c r="F100" s="20" t="n"/>
      <c r="G100" s="22" t="n"/>
      <c r="H100" s="23" t="n"/>
      <c r="I100" s="24" t="n"/>
      <c r="J100" s="28">
        <f>IF(OR($F100="",$G100=""),"",IFERROR($G100*(1+IF($I100="",Assumptions!$B$3,$I100)),""))</f>
        <v/>
      </c>
      <c r="K100" s="40" t="n"/>
      <c r="L100" s="42">
        <f>IF(OR($J100="",$K100=""),"",IFERROR($J100*$K100,""))</f>
        <v/>
      </c>
      <c r="M100" s="23" t="n"/>
      <c r="N100" s="42">
        <f>IF(OR($L100="",$M100=""),"",IF($M100="Yes",IFERROR($L100*Assumptions!$B$4,""),0))</f>
        <v/>
      </c>
      <c r="O100" s="22" t="n"/>
      <c r="P100" s="40" t="n"/>
      <c r="Q100" s="42">
        <f>IF($F100="","",IF($O100="","",IFERROR($O100*IF($P100="",Assumptions!$B$6,$P100),"")))</f>
        <v/>
      </c>
      <c r="R100" s="42">
        <f>IF(OR($L100="",$N100=""),"",IFERROR(SUM($L100,$N100,IF($Q100="",0,$Q100)),""))</f>
        <v/>
      </c>
      <c r="S100" s="24" t="n"/>
      <c r="T100" s="42">
        <f>IF($R100="","",IFERROR($R100*(1+IF($S100="",Assumptions!$B$5,$S100)),""))</f>
        <v/>
      </c>
      <c r="U100" s="23" t="n"/>
      <c r="V100" s="23" t="n"/>
    </row>
    <row r="101">
      <c r="A101" s="20" t="n"/>
      <c r="B101" s="20" t="n"/>
      <c r="C101" s="39" t="n"/>
      <c r="D101" s="20" t="n"/>
      <c r="E101" s="20" t="n"/>
      <c r="F101" s="20" t="n"/>
      <c r="G101" s="22" t="n"/>
      <c r="H101" s="23" t="n"/>
      <c r="I101" s="24" t="n"/>
      <c r="J101" s="25">
        <f>IF(OR($F101="",$G101=""),"",IFERROR($G101*(1+IF($I101="",Assumptions!$B$3,$I101)),""))</f>
        <v/>
      </c>
      <c r="K101" s="40" t="n"/>
      <c r="L101" s="41">
        <f>IF(OR($J101="",$K101=""),"",IFERROR($J101*$K101,""))</f>
        <v/>
      </c>
      <c r="M101" s="23" t="n"/>
      <c r="N101" s="41">
        <f>IF(OR($L101="",$M101=""),"",IF($M101="Yes",IFERROR($L101*Assumptions!$B$4,""),0))</f>
        <v/>
      </c>
      <c r="O101" s="22" t="n"/>
      <c r="P101" s="40" t="n"/>
      <c r="Q101" s="41">
        <f>IF($F101="","",IF($O101="","",IFERROR($O101*IF($P101="",Assumptions!$B$6,$P101),"")))</f>
        <v/>
      </c>
      <c r="R101" s="41">
        <f>IF(OR($L101="",$N101=""),"",IFERROR(SUM($L101,$N101,IF($Q101="",0,$Q101)),""))</f>
        <v/>
      </c>
      <c r="S101" s="24" t="n"/>
      <c r="T101" s="41">
        <f>IF($R101="","",IFERROR($R101*(1+IF($S101="",Assumptions!$B$5,$S101)),""))</f>
        <v/>
      </c>
      <c r="U101" s="23" t="n"/>
      <c r="V101" s="23" t="n"/>
    </row>
    <row r="102">
      <c r="A102" s="20" t="n"/>
      <c r="B102" s="20" t="n"/>
      <c r="C102" s="39" t="n"/>
      <c r="D102" s="20" t="n"/>
      <c r="E102" s="20" t="n"/>
      <c r="F102" s="20" t="n"/>
      <c r="G102" s="22" t="n"/>
      <c r="H102" s="23" t="n"/>
      <c r="I102" s="24" t="n"/>
      <c r="J102" s="28">
        <f>IF(OR($F102="",$G102=""),"",IFERROR($G102*(1+IF($I102="",Assumptions!$B$3,$I102)),""))</f>
        <v/>
      </c>
      <c r="K102" s="40" t="n"/>
      <c r="L102" s="42">
        <f>IF(OR($J102="",$K102=""),"",IFERROR($J102*$K102,""))</f>
        <v/>
      </c>
      <c r="M102" s="23" t="n"/>
      <c r="N102" s="42">
        <f>IF(OR($L102="",$M102=""),"",IF($M102="Yes",IFERROR($L102*Assumptions!$B$4,""),0))</f>
        <v/>
      </c>
      <c r="O102" s="22" t="n"/>
      <c r="P102" s="40" t="n"/>
      <c r="Q102" s="42">
        <f>IF($F102="","",IF($O102="","",IFERROR($O102*IF($P102="",Assumptions!$B$6,$P102),"")))</f>
        <v/>
      </c>
      <c r="R102" s="42">
        <f>IF(OR($L102="",$N102=""),"",IFERROR(SUM($L102,$N102,IF($Q102="",0,$Q102)),""))</f>
        <v/>
      </c>
      <c r="S102" s="24" t="n"/>
      <c r="T102" s="42">
        <f>IF($R102="","",IFERROR($R102*(1+IF($S102="",Assumptions!$B$5,$S102)),""))</f>
        <v/>
      </c>
      <c r="U102" s="23" t="n"/>
      <c r="V102" s="23" t="n"/>
    </row>
    <row r="103">
      <c r="A103" s="20" t="n"/>
      <c r="B103" s="20" t="n"/>
      <c r="C103" s="39" t="n"/>
      <c r="D103" s="20" t="n"/>
      <c r="E103" s="20" t="n"/>
      <c r="F103" s="20" t="n"/>
      <c r="G103" s="22" t="n"/>
      <c r="H103" s="23" t="n"/>
      <c r="I103" s="24" t="n"/>
      <c r="J103" s="25">
        <f>IF(OR($F103="",$G103=""),"",IFERROR($G103*(1+IF($I103="",Assumptions!$B$3,$I103)),""))</f>
        <v/>
      </c>
      <c r="K103" s="40" t="n"/>
      <c r="L103" s="41">
        <f>IF(OR($J103="",$K103=""),"",IFERROR($J103*$K103,""))</f>
        <v/>
      </c>
      <c r="M103" s="23" t="n"/>
      <c r="N103" s="41">
        <f>IF(OR($L103="",$M103=""),"",IF($M103="Yes",IFERROR($L103*Assumptions!$B$4,""),0))</f>
        <v/>
      </c>
      <c r="O103" s="22" t="n"/>
      <c r="P103" s="40" t="n"/>
      <c r="Q103" s="41">
        <f>IF($F103="","",IF($O103="","",IFERROR($O103*IF($P103="",Assumptions!$B$6,$P103),"")))</f>
        <v/>
      </c>
      <c r="R103" s="41">
        <f>IF(OR($L103="",$N103=""),"",IFERROR(SUM($L103,$N103,IF($Q103="",0,$Q103)),""))</f>
        <v/>
      </c>
      <c r="S103" s="24" t="n"/>
      <c r="T103" s="41">
        <f>IF($R103="","",IFERROR($R103*(1+IF($S103="",Assumptions!$B$5,$S103)),""))</f>
        <v/>
      </c>
      <c r="U103" s="23" t="n"/>
      <c r="V103" s="23" t="n"/>
    </row>
    <row r="104">
      <c r="A104" s="20" t="n"/>
      <c r="B104" s="20" t="n"/>
      <c r="C104" s="39" t="n"/>
      <c r="D104" s="20" t="n"/>
      <c r="E104" s="20" t="n"/>
      <c r="F104" s="20" t="n"/>
      <c r="G104" s="22" t="n"/>
      <c r="H104" s="23" t="n"/>
      <c r="I104" s="24" t="n"/>
      <c r="J104" s="28">
        <f>IF(OR($F104="",$G104=""),"",IFERROR($G104*(1+IF($I104="",Assumptions!$B$3,$I104)),""))</f>
        <v/>
      </c>
      <c r="K104" s="40" t="n"/>
      <c r="L104" s="42">
        <f>IF(OR($J104="",$K104=""),"",IFERROR($J104*$K104,""))</f>
        <v/>
      </c>
      <c r="M104" s="23" t="n"/>
      <c r="N104" s="42">
        <f>IF(OR($L104="",$M104=""),"",IF($M104="Yes",IFERROR($L104*Assumptions!$B$4,""),0))</f>
        <v/>
      </c>
      <c r="O104" s="22" t="n"/>
      <c r="P104" s="40" t="n"/>
      <c r="Q104" s="42">
        <f>IF($F104="","",IF($O104="","",IFERROR($O104*IF($P104="",Assumptions!$B$6,$P104),"")))</f>
        <v/>
      </c>
      <c r="R104" s="42">
        <f>IF(OR($L104="",$N104=""),"",IFERROR(SUM($L104,$N104,IF($Q104="",0,$Q104)),""))</f>
        <v/>
      </c>
      <c r="S104" s="24" t="n"/>
      <c r="T104" s="42">
        <f>IF($R104="","",IFERROR($R104*(1+IF($S104="",Assumptions!$B$5,$S104)),""))</f>
        <v/>
      </c>
      <c r="U104" s="23" t="n"/>
      <c r="V104" s="23" t="n"/>
    </row>
  </sheetData>
  <autoFilter ref="A4:V104"/>
  <conditionalFormatting sqref="A5:V104">
    <cfRule type="expression" priority="1" dxfId="1">
      <formula>AND(COUNTA($A5:$I5,$K5,$M5,$O5:$P5,$S5,$U5:$V5)&gt;0,OR($A5="",$B5="",$C5="",$F5="",$G5="",$H5="",$K5="",$M5="",$U5="",$V5=""))</formula>
    </cfRule>
  </conditionalFormatting>
  <conditionalFormatting sqref="G5:G104">
    <cfRule type="expression" priority="2" dxfId="1">
      <formula>AND(ISNUMBER($G5),$G5&gt;INDIRECT("Assumptions!$B$7"))</formula>
    </cfRule>
  </conditionalFormatting>
  <conditionalFormatting sqref="K5:K104">
    <cfRule type="expression" priority="3" dxfId="1">
      <formula>AND(ISNUMBER($K5),$K5&gt;INDIRECT("Assumptions!$B$8"))</formula>
    </cfRule>
  </conditionalFormatting>
  <conditionalFormatting sqref="V5:V104">
    <cfRule type="expression" priority="4" dxfId="1">
      <formula>$V5="Needs Review"</formula>
    </cfRule>
    <cfRule type="expression" priority="5" dxfId="0">
      <formula>$V5="Won"</formula>
    </cfRule>
  </conditionalFormatting>
  <dataValidations count="11">
    <dataValidation sqref="C5:C104" showDropDown="0" showInputMessage="1" showErrorMessage="1" allowBlank="0" errorTitle="Check estimate date" error="Enter a date within the editable range on Assumptions." promptTitle="Estimate date" prompt="Use MM/DD/YYYY within the visible assumption range." type="date" operator="between">
      <formula1>INDIRECT("Assumptions!$B$9")</formula1>
      <formula2>INDIRECT("Assumptions!$B$10")</formula2>
    </dataValidation>
    <dataValidation sqref="G5:G104" showDropDown="0" showInputMessage="0" showErrorMessage="1" allowBlank="0" errorTitle="Check quantity" error="Enter a quantity greater than zero and within the visible maximum." type="decimal" operator="between">
      <formula1>0.000001</formula1>
      <formula2>INDIRECT("Assumptions!$B$16")</formula2>
    </dataValidation>
    <dataValidation sqref="H5:H104" showDropDown="0" showInputMessage="0" showErrorMessage="1" allowBlank="0" errorTitle="Check unit" error="Choose a unit from the editable list on Assumptions." type="list">
      <formula1>INDIRECT("Assumptions!$D$3:$D$10")</formula1>
    </dataValidation>
    <dataValidation sqref="I5:I104" showDropDown="0" showInputMessage="0" showErrorMessage="1" allowBlank="0" errorTitle="Check waste allowance" error="Enter a waste allowance between zero and the visible maximum." type="decimal" operator="between">
      <formula1>0</formula1>
      <formula2>INDIRECT("Assumptions!$B$11")</formula2>
    </dataValidation>
    <dataValidation sqref="K5:K104" showDropDown="0" showInputMessage="0" showErrorMessage="1" allowBlank="0" errorTitle="Check unit cost" error="Enter a nonnegative unit cost within the visible maximum." type="decimal" operator="between">
      <formula1>0</formula1>
      <formula2>INDIRECT("Assumptions!$B$17")</formula2>
    </dataValidation>
    <dataValidation sqref="M5:M104" showDropDown="0" showInputMessage="0" showErrorMessage="1" allowBlank="0" errorTitle="Check taxable selection" error="Choose Yes or No from the editable list on Assumptions." type="list">
      <formula1>INDIRECT("Assumptions!$G$3:$G$4")</formula1>
    </dataValidation>
    <dataValidation sqref="O5:O104" showDropDown="0" showInputMessage="0" showErrorMessage="1" allowBlank="0" errorTitle="Check labor hours" error="Enter nonnegative labor hours within the visible maximum." type="decimal" operator="between">
      <formula1>0</formula1>
      <formula2>INDIRECT("Assumptions!$B$15")</formula2>
    </dataValidation>
    <dataValidation sqref="P5:P104" showDropDown="0" showInputMessage="0" showErrorMessage="1" allowBlank="0" errorTitle="Check labor rate" error="Enter a nonnegative labor rate within the visible maximum." type="decimal" operator="between">
      <formula1>0</formula1>
      <formula2>INDIRECT("Assumptions!$B$14")</formula2>
    </dataValidation>
    <dataValidation sqref="S5:S104" showDropDown="0" showInputMessage="0" showErrorMessage="1" allowBlank="0" errorTitle="Check markup" error="Enter a markup between zero and the visible maximum." type="decimal" operator="between">
      <formula1>0</formula1>
      <formula2>INDIRECT("Assumptions!$B$13")</formula2>
    </dataValidation>
    <dataValidation sqref="U5:U104" showDropDown="0" showInputMessage="0" showErrorMessage="1" allowBlank="0" errorTitle="Check responsibility" error="Choose a responsibility from the editable list on Assumptions." type="list">
      <formula1>INDIRECT("Assumptions!$F$3:$F$5")</formula1>
    </dataValidation>
    <dataValidation sqref="V5:V104" showDropDown="0" showInputMessage="0" showErrorMessage="1" allowBlank="0" errorTitle="Check status" error="Choose a status from the editable list on Assumptions." type="list">
      <formula1>INDIRECT("Assumptions!$E$3:$E$8")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G1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47" customWidth="1" min="3" max="3"/>
    <col width="14" customWidth="1" min="4" max="4"/>
    <col width="17" customWidth="1" min="5" max="5"/>
    <col width="17" customWidth="1" min="6" max="6"/>
    <col width="12" customWidth="1" min="7" max="7"/>
  </cols>
  <sheetData>
    <row r="1" ht="28" customHeight="1">
      <c r="A1" s="1" t="inlineStr">
        <is>
          <t>Editable Assumptions and Lists</t>
        </is>
      </c>
      <c r="B1" s="18" t="n"/>
      <c r="C1" s="18" t="n"/>
      <c r="D1" s="18" t="n"/>
      <c r="E1" s="18" t="n"/>
      <c r="F1" s="18" t="n"/>
      <c r="G1" s="18" t="n"/>
    </row>
    <row r="2" ht="30" customHeight="1">
      <c r="A2" s="4" t="inlineStr">
        <is>
          <t>Editable Assumption</t>
        </is>
      </c>
      <c r="B2" s="4" t="inlineStr">
        <is>
          <t>Value</t>
        </is>
      </c>
      <c r="C2" s="4" t="inlineStr">
        <is>
          <t>Purpose</t>
        </is>
      </c>
      <c r="D2" s="13" t="inlineStr">
        <is>
          <t>Unit</t>
        </is>
      </c>
      <c r="E2" s="13" t="inlineStr">
        <is>
          <t>Status</t>
        </is>
      </c>
      <c r="F2" s="13" t="inlineStr">
        <is>
          <t>Responsibility</t>
        </is>
      </c>
      <c r="G2" s="13" t="inlineStr">
        <is>
          <t>Taxable</t>
        </is>
      </c>
    </row>
    <row r="3">
      <c r="A3" s="30" t="inlineStr">
        <is>
          <t>Default waste allowance</t>
        </is>
      </c>
      <c r="B3" s="31" t="n">
        <v>0.08</v>
      </c>
      <c r="C3" s="30" t="inlineStr">
        <is>
          <t>Used when a line's waste override is blank.</t>
        </is>
      </c>
      <c r="D3" s="20" t="inlineStr">
        <is>
          <t>each</t>
        </is>
      </c>
      <c r="E3" s="20" t="inlineStr">
        <is>
          <t>Draft</t>
        </is>
      </c>
      <c r="F3" s="20" t="inlineStr">
        <is>
          <t>Contractor</t>
        </is>
      </c>
      <c r="G3" s="20" t="inlineStr">
        <is>
          <t>Yes</t>
        </is>
      </c>
    </row>
    <row r="4">
      <c r="A4" s="32" t="inlineStr">
        <is>
          <t>Planning sales tax rate</t>
        </is>
      </c>
      <c r="B4" s="31" t="n">
        <v>0.0825</v>
      </c>
      <c r="C4" s="32" t="inlineStr">
        <is>
          <t>Applied only when Taxable is Yes; confirm local treatment.</t>
        </is>
      </c>
      <c r="D4" s="20" t="inlineStr">
        <is>
          <t>feet</t>
        </is>
      </c>
      <c r="E4" s="20" t="inlineStr">
        <is>
          <t>Needs Review</t>
        </is>
      </c>
      <c r="F4" s="20" t="inlineStr">
        <is>
          <t>Customer</t>
        </is>
      </c>
      <c r="G4" s="20" t="inlineStr">
        <is>
          <t>No</t>
        </is>
      </c>
    </row>
    <row r="5">
      <c r="A5" s="30" t="inlineStr">
        <is>
          <t>Default cost markup</t>
        </is>
      </c>
      <c r="B5" s="31" t="n">
        <v>0.3</v>
      </c>
      <c r="C5" s="30" t="inlineStr">
        <is>
          <t>Used when a line's markup override is blank.</t>
        </is>
      </c>
      <c r="D5" s="20" t="inlineStr">
        <is>
          <t>inches</t>
        </is>
      </c>
      <c r="E5" s="20" t="inlineStr">
        <is>
          <t>Ready</t>
        </is>
      </c>
      <c r="F5" s="20" t="inlineStr">
        <is>
          <t>Other</t>
        </is>
      </c>
      <c r="G5" s="8" t="n"/>
    </row>
    <row r="6">
      <c r="A6" s="32" t="inlineStr">
        <is>
          <t>Default labor rate</t>
        </is>
      </c>
      <c r="B6" s="43" t="n">
        <v>95</v>
      </c>
      <c r="C6" s="32" t="inlineStr">
        <is>
          <t>Used when a line's labor rate override is blank.</t>
        </is>
      </c>
      <c r="D6" s="20" t="inlineStr">
        <is>
          <t>lb</t>
        </is>
      </c>
      <c r="E6" s="20" t="inlineStr">
        <is>
          <t>On Hold</t>
        </is>
      </c>
      <c r="F6" s="5" t="n"/>
      <c r="G6" s="5" t="n"/>
    </row>
    <row r="7">
      <c r="A7" s="30" t="inlineStr">
        <is>
          <t>Quantity review threshold</t>
        </is>
      </c>
      <c r="B7" s="34" t="n">
        <v>500</v>
      </c>
      <c r="C7" s="30" t="inlineStr">
        <is>
          <t>Flags quantities above this level for a human check.</t>
        </is>
      </c>
      <c r="D7" s="20" t="inlineStr">
        <is>
          <t>gal</t>
        </is>
      </c>
      <c r="E7" s="20" t="inlineStr">
        <is>
          <t>Won</t>
        </is>
      </c>
      <c r="F7" s="8" t="n"/>
      <c r="G7" s="8" t="n"/>
    </row>
    <row r="8">
      <c r="A8" s="32" t="inlineStr">
        <is>
          <t>Unit cost review threshold</t>
        </is>
      </c>
      <c r="B8" s="43" t="n">
        <v>1000</v>
      </c>
      <c r="C8" s="32" t="inlineStr">
        <is>
          <t>Flags unit costs above this level for a human check.</t>
        </is>
      </c>
      <c r="D8" s="20" t="inlineStr">
        <is>
          <t>roll</t>
        </is>
      </c>
      <c r="E8" s="20" t="inlineStr">
        <is>
          <t>Lost</t>
        </is>
      </c>
      <c r="F8" s="5" t="n"/>
      <c r="G8" s="5" t="n"/>
    </row>
    <row r="9">
      <c r="A9" s="30" t="inlineStr">
        <is>
          <t>Earliest estimate date</t>
        </is>
      </c>
      <c r="B9" s="44" t="n">
        <v>45911</v>
      </c>
      <c r="C9" s="30" t="inlineStr">
        <is>
          <t>Earliest date allowed on an estimate line.</t>
        </is>
      </c>
      <c r="D9" s="20" t="inlineStr">
        <is>
          <t>box</t>
        </is>
      </c>
      <c r="E9" s="8" t="n"/>
      <c r="F9" s="8" t="n"/>
      <c r="G9" s="8" t="n"/>
    </row>
    <row r="10">
      <c r="A10" s="32" t="inlineStr">
        <is>
          <t>Latest estimate date</t>
        </is>
      </c>
      <c r="B10" s="44" t="n">
        <v>47006</v>
      </c>
      <c r="C10" s="32" t="inlineStr">
        <is>
          <t>Latest date allowed on an estimate line.</t>
        </is>
      </c>
      <c r="D10" s="20" t="inlineStr">
        <is>
          <t>set</t>
        </is>
      </c>
      <c r="E10" s="5" t="n"/>
      <c r="F10" s="5" t="n"/>
      <c r="G10" s="5" t="n"/>
    </row>
    <row r="11">
      <c r="A11" s="30" t="inlineStr">
        <is>
          <t>Maximum waste allowance</t>
        </is>
      </c>
      <c r="B11" s="31" t="n">
        <v>1</v>
      </c>
      <c r="C11" s="30" t="inlineStr">
        <is>
          <t>Validation limit for a line-level waste override.</t>
        </is>
      </c>
      <c r="D11" s="8" t="n"/>
      <c r="E11" s="8" t="n"/>
      <c r="F11" s="8" t="n"/>
      <c r="G11" s="8" t="n"/>
    </row>
    <row r="12">
      <c r="A12" s="32" t="inlineStr">
        <is>
          <t>Maximum planning tax rate</t>
        </is>
      </c>
      <c r="B12" s="31" t="n">
        <v>0.25</v>
      </c>
      <c r="C12" s="32" t="inlineStr">
        <is>
          <t>Validation limit for the planning tax assumption.</t>
        </is>
      </c>
      <c r="D12" s="5" t="n"/>
      <c r="E12" s="5" t="n"/>
      <c r="F12" s="5" t="n"/>
      <c r="G12" s="5" t="n"/>
    </row>
    <row r="13">
      <c r="A13" s="30" t="inlineStr">
        <is>
          <t>Maximum markup</t>
        </is>
      </c>
      <c r="B13" s="31" t="n">
        <v>5</v>
      </c>
      <c r="C13" s="30" t="inlineStr">
        <is>
          <t>Validation limit for a line-level markup override.</t>
        </is>
      </c>
      <c r="D13" s="8" t="n"/>
      <c r="E13" s="8" t="n"/>
      <c r="F13" s="8" t="n"/>
      <c r="G13" s="8" t="n"/>
    </row>
    <row r="14">
      <c r="A14" s="32" t="inlineStr">
        <is>
          <t>Maximum labor rate</t>
        </is>
      </c>
      <c r="B14" s="43" t="n">
        <v>10000</v>
      </c>
      <c r="C14" s="32" t="inlineStr">
        <is>
          <t>Validation limit for labor rates.</t>
        </is>
      </c>
      <c r="D14" s="5" t="n"/>
      <c r="E14" s="5" t="n"/>
      <c r="F14" s="5" t="n"/>
      <c r="G14" s="5" t="n"/>
    </row>
    <row r="15">
      <c r="A15" s="30" t="inlineStr">
        <is>
          <t>Maximum labor hours per line</t>
        </is>
      </c>
      <c r="B15" s="34" t="n">
        <v>1000</v>
      </c>
      <c r="C15" s="30" t="inlineStr">
        <is>
          <t>Validation limit for labor hours.</t>
        </is>
      </c>
      <c r="D15" s="8" t="n"/>
      <c r="E15" s="8" t="n"/>
      <c r="F15" s="8" t="n"/>
      <c r="G15" s="8" t="n"/>
    </row>
    <row r="16">
      <c r="A16" s="32" t="inlineStr">
        <is>
          <t>Maximum quantity per line</t>
        </is>
      </c>
      <c r="B16" s="34" t="n">
        <v>100000</v>
      </c>
      <c r="C16" s="32" t="inlineStr">
        <is>
          <t>Validation limit for material quantity.</t>
        </is>
      </c>
      <c r="D16" s="5" t="n"/>
      <c r="E16" s="5" t="n"/>
      <c r="F16" s="5" t="n"/>
      <c r="G16" s="5" t="n"/>
    </row>
    <row r="17">
      <c r="A17" s="30" t="inlineStr">
        <is>
          <t>Maximum unit cost</t>
        </is>
      </c>
      <c r="B17" s="43" t="n">
        <v>1000000</v>
      </c>
      <c r="C17" s="30" t="inlineStr">
        <is>
          <t>Validation limit for unit cost.</t>
        </is>
      </c>
      <c r="D17" s="8" t="n"/>
      <c r="E17" s="8" t="n"/>
      <c r="F17" s="8" t="n"/>
      <c r="G17" s="8" t="n"/>
    </row>
    <row r="18"/>
    <row r="19" ht="48" customHeight="1">
      <c r="A19" s="16" t="inlineStr">
        <is>
          <t>Review all quantities, costs, waste, labor, tax assumptions, and selling prices before use. This workbook is a planning aid and does not determine tax treatment, compliance, or engineering suitability.</t>
        </is>
      </c>
    </row>
  </sheetData>
  <autoFilter ref="A2:C17"/>
  <conditionalFormatting sqref="B7">
    <cfRule type="expression" priority="1" dxfId="1">
      <formula>$B$7&gt;$B$16</formula>
    </cfRule>
  </conditionalFormatting>
  <conditionalFormatting sqref="B8">
    <cfRule type="expression" priority="2" dxfId="1">
      <formula>$B$8&gt;$B$17</formula>
    </cfRule>
  </conditionalFormatting>
  <conditionalFormatting sqref="B9:B10">
    <cfRule type="expression" priority="3" dxfId="1">
      <formula>$B$9&gt;$B$10</formula>
    </cfRule>
  </conditionalFormatting>
  <dataValidations count="7">
    <dataValidation sqref="B3" showDropDown="0" showInputMessage="1" showErrorMessage="1" allowBlank="0" errorTitle="Check waste allowance" error="Enter a waste allowance between zero and the visible maximum." promptTitle="Default waste allowance" prompt="Enter a decimal percentage, such as 0.08 for 8%." type="decimal" operator="between">
      <formula1>0</formula1>
      <formula2>B11</formula2>
    </dataValidation>
    <dataValidation sqref="B4" showDropDown="0" showInputMessage="0" showErrorMessage="1" allowBlank="0" errorTitle="Check planning tax rate" error="Enter a planning tax rate between zero and the visible maximum." type="decimal" operator="between">
      <formula1>0</formula1>
      <formula2>B12</formula2>
    </dataValidation>
    <dataValidation sqref="B5" showDropDown="0" showInputMessage="0" showErrorMessage="1" allowBlank="0" errorTitle="Check default markup" error="Enter a markup between zero and the visible maximum." type="decimal" operator="between">
      <formula1>0</formula1>
      <formula2>B13</formula2>
    </dataValidation>
    <dataValidation sqref="B6" showDropDown="0" showInputMessage="0" showErrorMessage="1" allowBlank="0" errorTitle="Check labor rate" error="Enter a labor rate within the visible limit." type="decimal" operator="between">
      <formula1>0</formula1>
      <formula2>B14</formula2>
    </dataValidation>
    <dataValidation sqref="B7:B8" showDropDown="0" showInputMessage="0" showErrorMessage="1" allowBlank="0" errorTitle="Check review threshold" error="Enter a review threshold greater than zero." type="decimal" operator="greaterThan">
      <formula1>0</formula1>
    </dataValidation>
    <dataValidation sqref="B9:B10" showDropDown="0" showInputMessage="0" showErrorMessage="1" allowBlank="0" errorTitle="Check date range" error="Enter valid dates with the earliest date no later than the latest date." type="custom">
      <formula1>AND(ISNUMBER(B9),$B$9&lt;=$B$10)</formula1>
    </dataValidation>
    <dataValidation sqref="B11:B17" showDropDown="0" showInputMessage="0" showErrorMessage="1" allowBlank="0" errorTitle="Check maximum" error="Enter a maximum greater than zero.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2026-09-11T18:11:50Z</dcterms:created>
  <dcterms:modified xmlns:dcterms="http://purl.org/dc/terms/" xmlns:xsi="http://www.w3.org/2001/XMLSchema-instance" xsi:type="dcterms:W3CDTF">2026-09-11T18:11:51+00:00Z</dcterms:modified>
</cp:coreProperties>
</file>