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abor Calculato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'Labor Calculator'!$A$4:$U$104</definedName>
    <definedName name="_xlnm._FilterDatabase" localSheetId="2" hidden="1">'Assumptions'!$A$3:$D$24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$#,##0;[Red]-$#,##0"/>
    <numFmt numFmtId="165" formatCode="#,##0.0"/>
    <numFmt numFmtId="166" formatCode="$0.00"/>
    <numFmt numFmtId="167" formatCode="0.0%"/>
    <numFmt numFmtId="168" formatCode="mm/dd/yyyy"/>
    <numFmt numFmtId="169" formatCode="0.00x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B6B73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color rgb="0016324F"/>
      <sz val="10"/>
    </font>
    <font>
      <name val="Calibri"/>
      <b val="1"/>
      <color rgb="0016324F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3" fontId="6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3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3" fontId="6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9" fontId="4" fillId="5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9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7" fontId="5" fillId="4" borderId="1" applyAlignment="1" pivotButton="0" quotePrefix="0" xfId="0">
      <alignment horizontal="right" vertical="center"/>
    </xf>
    <xf numFmtId="169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9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8" fontId="4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9" fontId="4" fillId="5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9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9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left" vertical="center"/>
    </xf>
    <xf numFmtId="169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8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Loaded Cost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'Summary'!G4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'Summary'!$E$5:$E$8</f>
            </numRef>
          </cat>
          <val>
            <numRef>
              <f>'Summary'!$G$5:$G$8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Annual Cost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9</row>
      <rowOff>0</rowOff>
    </from>
    <ext cx="3671999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22" customWidth="1" min="2" max="2"/>
    <col width="48" customWidth="1" min="3" max="3"/>
    <col width="3" customWidth="1" min="4" max="4"/>
    <col width="15" customWidth="1" min="5" max="5"/>
    <col width="12" customWidth="1" min="6" max="6"/>
    <col width="21" customWidth="1" min="7" max="7"/>
    <col width="3" customWidth="1" min="8" max="8"/>
  </cols>
  <sheetData>
    <row r="1" ht="28" customHeight="1">
      <c r="A1" s="1" t="inlineStr">
        <is>
          <t>Fictional Blue Arc HVAC — Labor Cost Summary</t>
        </is>
      </c>
      <c r="B1" s="43" t="n"/>
      <c r="C1" s="43" t="n"/>
      <c r="D1" s="43" t="n"/>
      <c r="E1" s="43" t="n"/>
      <c r="F1" s="43" t="n"/>
      <c r="G1" s="43" t="n"/>
      <c r="H1" s="44" t="n"/>
    </row>
    <row r="2" ht="24" customHeight="1">
      <c r="A2" s="3" t="inlineStr">
        <is>
          <t>Calculated from entered labor profiles. Amounts are planning indicators, not quoted or guaranteed prices.</t>
        </is>
      </c>
    </row>
    <row r="3"/>
    <row r="4">
      <c r="A4" s="4" t="inlineStr">
        <is>
          <t>Labor Indicator</t>
        </is>
      </c>
      <c r="B4" s="4" t="inlineStr">
        <is>
          <t>Calculated Value</t>
        </is>
      </c>
      <c r="C4" s="4" t="inlineStr">
        <is>
          <t>Calculation Basis</t>
        </is>
      </c>
      <c r="E4" s="5" t="inlineStr">
        <is>
          <t>Status</t>
        </is>
      </c>
      <c r="F4" s="5" t="inlineStr">
        <is>
          <t>Profiles</t>
        </is>
      </c>
      <c r="G4" s="5" t="inlineStr">
        <is>
          <t>Annual Loaded Cost</t>
        </is>
      </c>
    </row>
    <row r="5" ht="34" customHeight="1">
      <c r="A5" s="6" t="inlineStr">
        <is>
          <t>Active labor profiles</t>
        </is>
      </c>
      <c r="B5" s="7">
        <f>COUNTIF('Labor Calculator'!$D$5:$D$104,"Active")</f>
        <v/>
      </c>
      <c r="C5" s="6" t="inlineStr">
        <is>
          <t>Count of rows assigned Active status.</t>
        </is>
      </c>
      <c r="E5" s="8" t="inlineStr">
        <is>
          <t>Active</t>
        </is>
      </c>
      <c r="F5" s="9">
        <f>COUNTIF('Labor Calculator'!$D$5:$D$104,E5)</f>
        <v/>
      </c>
      <c r="G5" s="45">
        <f>SUMIF('Labor Calculator'!$D$5:$D$104,E5,'Labor Calculator'!$R$5:$R$104)</f>
        <v/>
      </c>
    </row>
    <row r="6" ht="34" customHeight="1">
      <c r="A6" s="11" t="inlineStr">
        <is>
          <t>Entered labor profiles</t>
        </is>
      </c>
      <c r="B6" s="12">
        <f>COUNTIF('Labor Calculator'!$B$5:$B$104,"&lt;&gt;")</f>
        <v/>
      </c>
      <c r="C6" s="11" t="inlineStr">
        <is>
          <t>Count of rows with a technician or crew.</t>
        </is>
      </c>
      <c r="E6" s="13" t="inlineStr">
        <is>
          <t>Review</t>
        </is>
      </c>
      <c r="F6" s="14">
        <f>COUNTIF('Labor Calculator'!$D$5:$D$104,E6)</f>
        <v/>
      </c>
      <c r="G6" s="46">
        <f>SUMIF('Labor Calculator'!$D$5:$D$104,E6,'Labor Calculator'!$R$5:$R$104)</f>
        <v/>
      </c>
    </row>
    <row r="7" ht="34" customHeight="1">
      <c r="A7" s="6" t="inlineStr">
        <is>
          <t>Profiles needing human review</t>
        </is>
      </c>
      <c r="B7" s="7">
        <f>IF(COUNTIF('Labor Calculator'!$U$5:$U$104,"&lt;&gt;")=0,"",COUNTIF('Labor Calculator'!$U$5:$U$104,"&lt;&gt;")-COUNTIF('Labor Calculator'!$U$5:$U$104,"Ready for review"))</f>
        <v/>
      </c>
      <c r="C7" s="6" t="inlineStr">
        <is>
          <t>Entered or partial rows not marked Ready for review.</t>
        </is>
      </c>
      <c r="E7" s="8" t="inlineStr">
        <is>
          <t>Hold</t>
        </is>
      </c>
      <c r="F7" s="9">
        <f>COUNTIF('Labor Calculator'!$D$5:$D$104,E7)</f>
        <v/>
      </c>
      <c r="G7" s="45">
        <f>SUMIF('Labor Calculator'!$D$5:$D$104,E7,'Labor Calculator'!$R$5:$R$104)</f>
        <v/>
      </c>
    </row>
    <row r="8" ht="34" customHeight="1">
      <c r="A8" s="11" t="inlineStr">
        <is>
          <t>Total annual loaded labor cost</t>
        </is>
      </c>
      <c r="B8" s="47">
        <f>IF(COUNTIF('Labor Calculator'!$B$5:$B$104,"&lt;&gt;")=0,"",SUM('Labor Calculator'!$R$5:$R$104))</f>
        <v/>
      </c>
      <c r="C8" s="11" t="inlineStr">
        <is>
          <t>Sum of calculated annual wages and payroll burden.</t>
        </is>
      </c>
      <c r="E8" s="13" t="inlineStr">
        <is>
          <t>Inactive</t>
        </is>
      </c>
      <c r="F8" s="14">
        <f>COUNTIF('Labor Calculator'!$D$5:$D$104,E8)</f>
        <v/>
      </c>
      <c r="G8" s="46">
        <f>SUMIF('Labor Calculator'!$D$5:$D$104,E8,'Labor Calculator'!$R$5:$R$104)</f>
        <v/>
      </c>
    </row>
    <row r="9" ht="34" customHeight="1">
      <c r="A9" s="6" t="inlineStr">
        <is>
          <t>Total annual productive hours</t>
        </is>
      </c>
      <c r="B9" s="48">
        <f>IF(COUNTIF('Labor Calculator'!$B$5:$B$104,"&lt;&gt;")=0,"",SUMIF('Labor Calculator'!$B$5:$B$104,"&lt;&gt;",'Labor Calculator'!$J$5:$J$104))</f>
        <v/>
      </c>
      <c r="C9" s="6" t="inlineStr">
        <is>
          <t>Sum of productive hours for entered labor profiles.</t>
        </is>
      </c>
    </row>
    <row r="10" ht="34" customHeight="1">
      <c r="A10" s="11" t="inlineStr">
        <is>
          <t>Weighted loaded cost per productive hour</t>
        </is>
      </c>
      <c r="B10" s="49">
        <f>IFERROR(SUM('Labor Calculator'!$R$5:$R$104)/SUMIF('Labor Calculator'!$B$5:$B$104,"&lt;&gt;",'Labor Calculator'!$J$5:$J$104),"")</f>
        <v/>
      </c>
      <c r="C10" s="11" t="inlineStr">
        <is>
          <t>Total annual loaded cost divided by total productive hours.</t>
        </is>
      </c>
    </row>
    <row r="11" ht="34" customHeight="1">
      <c r="A11" s="6" t="inlineStr">
        <is>
          <t>Weighted planning labor price per productive hour</t>
        </is>
      </c>
      <c r="B11" s="50">
        <f>IFERROR(SUMPRODUCT('Labor Calculator'!$T$5:$T$104,'Labor Calculator'!$J$5:$J$104)/SUMIF('Labor Calculator'!$B$5:$B$104,"&lt;&gt;",'Labor Calculator'!$J$5:$J$104),"")</f>
        <v/>
      </c>
      <c r="C11" s="6" t="inlineStr">
        <is>
          <t>Productive-hour weighted average of calculated planning prices.</t>
        </is>
      </c>
    </row>
    <row r="12" ht="34" customHeight="1">
      <c r="A12" s="11" t="inlineStr">
        <is>
          <t>Overtime share of paid hours</t>
        </is>
      </c>
      <c r="B12" s="51">
        <f>IFERROR(SUMIF('Labor Calculator'!$B$5:$B$104,"&lt;&gt;",'Labor Calculator'!$H$5:$H$104)/(SUMIF('Labor Calculator'!$B$5:$B$104,"&lt;&gt;",'Labor Calculator'!$G$5:$G$104)+SUMIF('Labor Calculator'!$B$5:$B$104,"&lt;&gt;",'Labor Calculator'!$H$5:$H$104)),"")</f>
        <v/>
      </c>
      <c r="C12" s="11" t="inlineStr">
        <is>
          <t>Annual overtime hours divided by total entered paid hours.</t>
        </is>
      </c>
    </row>
  </sheetData>
  <mergeCells count="1">
    <mergeCell ref="A1:H1"/>
  </mergeCells>
  <conditionalFormatting sqref="B7">
    <cfRule type="expression" priority="1" dxfId="0">
      <formula>AND($B$7&lt;&gt;"",$B$7&gt;0)</formula>
    </cfRule>
  </conditionalFormatting>
  <pageMargins left="0.25" right="0.25" top="0.35" bottom="0.35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U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9" customWidth="1" min="3" max="3"/>
    <col width="12" customWidth="1" min="4" max="4"/>
    <col width="14" customWidth="1" min="5" max="5"/>
    <col width="15" customWidth="1" min="6" max="6"/>
    <col width="16" customWidth="1" min="7" max="7"/>
    <col width="15" customWidth="1" min="8" max="8"/>
    <col width="17" customWidth="1" min="9" max="9"/>
    <col width="16" customWidth="1" min="10" max="10"/>
    <col width="15" customWidth="1" min="11" max="11"/>
    <col width="15" customWidth="1" min="12" max="12"/>
    <col width="17" customWidth="1" min="13" max="13"/>
    <col width="15" customWidth="1" min="14" max="14"/>
    <col width="17" customWidth="1" min="15" max="15"/>
    <col width="18" customWidth="1" min="16" max="16"/>
    <col width="18" customWidth="1" min="17" max="17"/>
    <col width="18" customWidth="1" min="18" max="18"/>
    <col width="20" customWidth="1" min="19" max="19"/>
    <col width="22" customWidth="1" min="20" max="20"/>
    <col width="24" customWidth="1" min="21" max="21"/>
  </cols>
  <sheetData>
    <row r="1" ht="28" customHeight="1">
      <c r="A1" s="1" t="inlineStr">
        <is>
          <t>Fictional Blue Arc HVAC — HVAC Labor Cost Calculator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  <c r="K1" s="43" t="n"/>
      <c r="L1" s="43" t="n"/>
      <c r="M1" s="43" t="n"/>
      <c r="N1" s="43" t="n"/>
      <c r="O1" s="43" t="n"/>
      <c r="P1" s="43" t="n"/>
      <c r="Q1" s="43" t="n"/>
      <c r="R1" s="43" t="n"/>
      <c r="S1" s="43" t="n"/>
      <c r="T1" s="43" t="n"/>
      <c r="U1" s="44" t="n"/>
    </row>
    <row r="2" ht="24" customHeight="1">
      <c r="A2" s="3" t="inlineStr">
        <is>
          <t>Enter one technician or crew labor profile per row. Orange cells are editable; blank overrides use Assumptions.</t>
        </is>
      </c>
    </row>
    <row r="3"/>
    <row r="4" ht="48" customHeight="1">
      <c r="A4" s="4" t="inlineStr">
        <is>
          <t>Effective Date</t>
        </is>
      </c>
      <c r="B4" s="4" t="inlineStr">
        <is>
          <t>Technician / Crew</t>
        </is>
      </c>
      <c r="C4" s="4" t="inlineStr">
        <is>
          <t>Labor Description</t>
        </is>
      </c>
      <c r="D4" s="4" t="inlineStr">
        <is>
          <t>Status</t>
        </is>
      </c>
      <c r="E4" s="4" t="inlineStr">
        <is>
          <t>Base Wage ($/hr)</t>
        </is>
      </c>
      <c r="F4" s="4" t="inlineStr">
        <is>
          <t>Burden Override %</t>
        </is>
      </c>
      <c r="G4" s="4" t="inlineStr">
        <is>
          <t>Regular Paid Hrs/Yr</t>
        </is>
      </c>
      <c r="H4" s="4" t="inlineStr">
        <is>
          <t>Overtime Hrs/Yr</t>
        </is>
      </c>
      <c r="I4" s="4" t="inlineStr">
        <is>
          <t>OT Multiplier Override</t>
        </is>
      </c>
      <c r="J4" s="4" t="inlineStr">
        <is>
          <t>Productive Hrs/Yr</t>
        </is>
      </c>
      <c r="K4" s="4" t="inlineStr">
        <is>
          <t>Margin Override %</t>
        </is>
      </c>
      <c r="L4" s="4" t="inlineStr">
        <is>
          <t>Applied Burden %</t>
        </is>
      </c>
      <c r="M4" s="4" t="inlineStr">
        <is>
          <t>Applied OT Multiplier</t>
        </is>
      </c>
      <c r="N4" s="4" t="inlineStr">
        <is>
          <t>Applied Margin %</t>
        </is>
      </c>
      <c r="O4" s="4" t="inlineStr">
        <is>
          <t>Regular Wage Cost</t>
        </is>
      </c>
      <c r="P4" s="4" t="inlineStr">
        <is>
          <t>Overtime Wage Cost</t>
        </is>
      </c>
      <c r="Q4" s="4" t="inlineStr">
        <is>
          <t>Payroll Burden Cost</t>
        </is>
      </c>
      <c r="R4" s="4" t="inlineStr">
        <is>
          <t>Annual Loaded Cost</t>
        </is>
      </c>
      <c r="S4" s="4" t="inlineStr">
        <is>
          <t>Loaded Cost / Productive Hr</t>
        </is>
      </c>
      <c r="T4" s="4" t="inlineStr">
        <is>
          <t>Planning Labor Price / Productive Hr</t>
        </is>
      </c>
      <c r="U4" s="4" t="inlineStr">
        <is>
          <t>Human Check</t>
        </is>
      </c>
    </row>
    <row r="5" ht="22" customHeight="1">
      <c r="A5" s="52" t="n">
        <v>46027</v>
      </c>
      <c r="B5" s="22" t="inlineStr">
        <is>
          <t>Fictional Tech Alder</t>
        </is>
      </c>
      <c r="C5" s="22" t="inlineStr">
        <is>
          <t>Residential service work</t>
        </is>
      </c>
      <c r="D5" s="23" t="inlineStr">
        <is>
          <t>Active</t>
        </is>
      </c>
      <c r="E5" s="53" t="n">
        <v>28.5</v>
      </c>
      <c r="F5" s="54" t="n"/>
      <c r="G5" s="55" t="n">
        <v>2080</v>
      </c>
      <c r="H5" s="55" t="n">
        <v>120</v>
      </c>
      <c r="I5" s="56" t="n"/>
      <c r="J5" s="55" t="n">
        <v>1650</v>
      </c>
      <c r="K5" s="54" t="n"/>
      <c r="L5" s="57">
        <f>IF($B5="","",IF($F5="",Assumptions!$B$4,$F5))</f>
        <v/>
      </c>
      <c r="M5" s="58">
        <f>IF($B5="","",IF($I5="",Assumptions!$B$5,$I5))</f>
        <v/>
      </c>
      <c r="N5" s="57">
        <f>IF($B5="","",IF($K5="",Assumptions!$B$6,$K5))</f>
        <v/>
      </c>
      <c r="O5" s="59">
        <f>IF(OR($B5="",$E5="",$G5=""),"",$E5*$G5)</f>
        <v/>
      </c>
      <c r="P5" s="59">
        <f>IF(OR($B5="",$E5="",$H5="",$M5=""),"",$E5*$H5*$M5)</f>
        <v/>
      </c>
      <c r="Q5" s="59">
        <f>IF(OR($O5="",$P5="",$L5=""),"",SUM($O5:$P5)*$L5)</f>
        <v/>
      </c>
      <c r="R5" s="59">
        <f>IF(OR($O5="",$P5="",$Q5=""),"",SUM($O5:$Q5))</f>
        <v/>
      </c>
      <c r="S5" s="60">
        <f>IF(OR($R5="",$J5=""),"",IFERROR($R5/$J5,""))</f>
        <v/>
      </c>
      <c r="T5" s="60">
        <f>IF(OR($S5="",$N5=""),"",IFERROR($S5/(1-$N5),""))</f>
        <v/>
      </c>
      <c r="U5" s="32">
        <f>IF(COUNTA($A5:$K5)=0,"",IF($B5="","Enter technician / crew",IF($C5="","Enter labor description",IF($D5="","Select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limits",IF($A5="","Enter effective date",IF($E5="","Enter base wage",IF($G5="","Enter regular paid hours",IF($H5="","Enter overtime hours",IF($J5="","Enter productive hours",IF(OR($A5&lt;Assumptions!$B$23,$A5&gt;Assumptions!$B$24),"Check effective date",IF(OR($E5&lt;Assumptions!$B$7,$E5&gt;Assumptions!$B$8),"Check base wage",IF(OR($L5&lt;Assumptions!$B$9,$L5&gt;Assumptions!$B$10),"Check burden rate",IF(OR($G5&lt;Assumptions!$B$11,$G5&gt;Assumptions!$B$12),"Check regular hours",IF(OR($H5&lt;Assumptions!$B$13,$H5&gt;Assumptions!$B$14),"Check overtime hours",IF(OR($M5&lt;Assumptions!$B$15,$M5&gt;Assumptions!$B$16),"Check OT multiplier",IF(OR($J5&lt;Assumptions!$B$17,$J5&gt;Assumptions!$B$18,$J5&gt;$G5+$H5),"Check productive hours",IF(OR($N5&lt;Assumptions!$B$19,$N5&gt;Assumptions!$B$20),"Check target margin",IF($S5&gt;Assumptions!$B$21,"Review loaded cost",IF($T5&gt;Assumptions!$B$22,"Review planning price","Ready for review")))))))))))))))))))))</f>
        <v/>
      </c>
    </row>
    <row r="6" ht="22" customHeight="1">
      <c r="A6" s="52" t="n">
        <v>46055</v>
      </c>
      <c r="B6" s="22" t="inlineStr">
        <is>
          <t>Fictional Tech Birch</t>
        </is>
      </c>
      <c r="C6" s="22" t="inlineStr">
        <is>
          <t>Preventive maintenance</t>
        </is>
      </c>
      <c r="D6" s="23" t="inlineStr">
        <is>
          <t>Active</t>
        </is>
      </c>
      <c r="E6" s="53" t="n">
        <v>30.25</v>
      </c>
      <c r="F6" s="54" t="n">
        <v>0.27</v>
      </c>
      <c r="G6" s="55" t="n">
        <v>2080</v>
      </c>
      <c r="H6" s="55" t="n">
        <v>80</v>
      </c>
      <c r="I6" s="56" t="n">
        <v>1.5</v>
      </c>
      <c r="J6" s="55" t="n">
        <v>1720</v>
      </c>
      <c r="K6" s="54" t="n">
        <v>0.38</v>
      </c>
      <c r="L6" s="61">
        <f>IF($B6="","",IF($F6="",Assumptions!$B$4,$F6))</f>
        <v/>
      </c>
      <c r="M6" s="62">
        <f>IF($B6="","",IF($I6="",Assumptions!$B$5,$I6))</f>
        <v/>
      </c>
      <c r="N6" s="61">
        <f>IF($B6="","",IF($K6="",Assumptions!$B$6,$K6))</f>
        <v/>
      </c>
      <c r="O6" s="63">
        <f>IF(OR($B6="",$E6="",$G6=""),"",$E6*$G6)</f>
        <v/>
      </c>
      <c r="P6" s="63">
        <f>IF(OR($B6="",$E6="",$H6="",$M6=""),"",$E6*$H6*$M6)</f>
        <v/>
      </c>
      <c r="Q6" s="63">
        <f>IF(OR($O6="",$P6="",$L6=""),"",SUM($O6:$P6)*$L6)</f>
        <v/>
      </c>
      <c r="R6" s="63">
        <f>IF(OR($O6="",$P6="",$Q6=""),"",SUM($O6:$Q6))</f>
        <v/>
      </c>
      <c r="S6" s="64">
        <f>IF(OR($R6="",$J6=""),"",IFERROR($R6/$J6,""))</f>
        <v/>
      </c>
      <c r="T6" s="64">
        <f>IF(OR($S6="",$N6=""),"",IFERROR($S6/(1-$N6),""))</f>
        <v/>
      </c>
      <c r="U6" s="37">
        <f>IF(COUNTA($A6:$K6)=0,"",IF($B6="","Enter technician / crew",IF($C6="","Enter labor description",IF($D6="","Select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limits",IF($A6="","Enter effective date",IF($E6="","Enter base wage",IF($G6="","Enter regular paid hours",IF($H6="","Enter overtime hours",IF($J6="","Enter productive hours",IF(OR($A6&lt;Assumptions!$B$23,$A6&gt;Assumptions!$B$24),"Check effective date",IF(OR($E6&lt;Assumptions!$B$7,$E6&gt;Assumptions!$B$8),"Check base wage",IF(OR($L6&lt;Assumptions!$B$9,$L6&gt;Assumptions!$B$10),"Check burden rate",IF(OR($G6&lt;Assumptions!$B$11,$G6&gt;Assumptions!$B$12),"Check regular hours",IF(OR($H6&lt;Assumptions!$B$13,$H6&gt;Assumptions!$B$14),"Check overtime hours",IF(OR($M6&lt;Assumptions!$B$15,$M6&gt;Assumptions!$B$16),"Check OT multiplier",IF(OR($J6&lt;Assumptions!$B$17,$J6&gt;Assumptions!$B$18,$J6&gt;$G6+$H6),"Check productive hours",IF(OR($N6&lt;Assumptions!$B$19,$N6&gt;Assumptions!$B$20),"Check target margin",IF($S6&gt;Assumptions!$B$21,"Review loaded cost",IF($T6&gt;Assumptions!$B$22,"Review planning price","Ready for review")))))))))))))))))))))</f>
        <v/>
      </c>
    </row>
    <row r="7" ht="22" customHeight="1">
      <c r="A7" s="52" t="n">
        <v>46083</v>
      </c>
      <c r="B7" s="22" t="inlineStr">
        <is>
          <t>Fictional Tech Cedar</t>
        </is>
      </c>
      <c r="C7" s="22" t="inlineStr">
        <is>
          <t>Light commercial service</t>
        </is>
      </c>
      <c r="D7" s="23" t="inlineStr">
        <is>
          <t>Review</t>
        </is>
      </c>
      <c r="E7" s="53" t="n">
        <v>34.75</v>
      </c>
      <c r="F7" s="54" t="n">
        <v>0.31</v>
      </c>
      <c r="G7" s="55" t="n">
        <v>2080</v>
      </c>
      <c r="H7" s="55" t="n">
        <v>160</v>
      </c>
      <c r="I7" s="56" t="n">
        <v>1.5</v>
      </c>
      <c r="J7" s="55" t="n">
        <v>1600</v>
      </c>
      <c r="K7" s="54" t="n">
        <v>0.42</v>
      </c>
      <c r="L7" s="57">
        <f>IF($B7="","",IF($F7="",Assumptions!$B$4,$F7))</f>
        <v/>
      </c>
      <c r="M7" s="58">
        <f>IF($B7="","",IF($I7="",Assumptions!$B$5,$I7))</f>
        <v/>
      </c>
      <c r="N7" s="57">
        <f>IF($B7="","",IF($K7="",Assumptions!$B$6,$K7))</f>
        <v/>
      </c>
      <c r="O7" s="59">
        <f>IF(OR($B7="",$E7="",$G7=""),"",$E7*$G7)</f>
        <v/>
      </c>
      <c r="P7" s="59">
        <f>IF(OR($B7="",$E7="",$H7="",$M7=""),"",$E7*$H7*$M7)</f>
        <v/>
      </c>
      <c r="Q7" s="59">
        <f>IF(OR($O7="",$P7="",$L7=""),"",SUM($O7:$P7)*$L7)</f>
        <v/>
      </c>
      <c r="R7" s="59">
        <f>IF(OR($O7="",$P7="",$Q7=""),"",SUM($O7:$Q7))</f>
        <v/>
      </c>
      <c r="S7" s="60">
        <f>IF(OR($R7="",$J7=""),"",IFERROR($R7/$J7,""))</f>
        <v/>
      </c>
      <c r="T7" s="60">
        <f>IF(OR($S7="",$N7=""),"",IFERROR($S7/(1-$N7),""))</f>
        <v/>
      </c>
      <c r="U7" s="32">
        <f>IF(COUNTA($A7:$K7)=0,"",IF($B7="","Enter technician / crew",IF($C7="","Enter labor description",IF($D7="","Select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limits",IF($A7="","Enter effective date",IF($E7="","Enter base wage",IF($G7="","Enter regular paid hours",IF($H7="","Enter overtime hours",IF($J7="","Enter productive hours",IF(OR($A7&lt;Assumptions!$B$23,$A7&gt;Assumptions!$B$24),"Check effective date",IF(OR($E7&lt;Assumptions!$B$7,$E7&gt;Assumptions!$B$8),"Check base wage",IF(OR($L7&lt;Assumptions!$B$9,$L7&gt;Assumptions!$B$10),"Check burden rate",IF(OR($G7&lt;Assumptions!$B$11,$G7&gt;Assumptions!$B$12),"Check regular hours",IF(OR($H7&lt;Assumptions!$B$13,$H7&gt;Assumptions!$B$14),"Check overtime hours",IF(OR($M7&lt;Assumptions!$B$15,$M7&gt;Assumptions!$B$16),"Check OT multiplier",IF(OR($J7&lt;Assumptions!$B$17,$J7&gt;Assumptions!$B$18,$J7&gt;$G7+$H7),"Check productive hours",IF(OR($N7&lt;Assumptions!$B$19,$N7&gt;Assumptions!$B$20),"Check target margin",IF($S7&gt;Assumptions!$B$21,"Review loaded cost",IF($T7&gt;Assumptions!$B$22,"Review planning price","Ready for review")))))))))))))))))))))</f>
        <v/>
      </c>
    </row>
    <row r="8" ht="22" customHeight="1">
      <c r="A8" s="52" t="n">
        <v>46118</v>
      </c>
      <c r="B8" s="22" t="inlineStr">
        <is>
          <t>Fictional Tech Dogwood</t>
        </is>
      </c>
      <c r="C8" s="22" t="inlineStr">
        <is>
          <t>Residential installation</t>
        </is>
      </c>
      <c r="D8" s="23" t="inlineStr">
        <is>
          <t>Active</t>
        </is>
      </c>
      <c r="E8" s="53" t="n">
        <v>32.5</v>
      </c>
      <c r="F8" s="54" t="n"/>
      <c r="G8" s="55" t="n">
        <v>2080</v>
      </c>
      <c r="H8" s="55" t="n">
        <v>220</v>
      </c>
      <c r="I8" s="56" t="n"/>
      <c r="J8" s="55" t="n">
        <v>1540</v>
      </c>
      <c r="K8" s="54" t="n"/>
      <c r="L8" s="61">
        <f>IF($B8="","",IF($F8="",Assumptions!$B$4,$F8))</f>
        <v/>
      </c>
      <c r="M8" s="62">
        <f>IF($B8="","",IF($I8="",Assumptions!$B$5,$I8))</f>
        <v/>
      </c>
      <c r="N8" s="61">
        <f>IF($B8="","",IF($K8="",Assumptions!$B$6,$K8))</f>
        <v/>
      </c>
      <c r="O8" s="63">
        <f>IF(OR($B8="",$E8="",$G8=""),"",$E8*$G8)</f>
        <v/>
      </c>
      <c r="P8" s="63">
        <f>IF(OR($B8="",$E8="",$H8="",$M8=""),"",$E8*$H8*$M8)</f>
        <v/>
      </c>
      <c r="Q8" s="63">
        <f>IF(OR($O8="",$P8="",$L8=""),"",SUM($O8:$P8)*$L8)</f>
        <v/>
      </c>
      <c r="R8" s="63">
        <f>IF(OR($O8="",$P8="",$Q8=""),"",SUM($O8:$Q8))</f>
        <v/>
      </c>
      <c r="S8" s="64">
        <f>IF(OR($R8="",$J8=""),"",IFERROR($R8/$J8,""))</f>
        <v/>
      </c>
      <c r="T8" s="64">
        <f>IF(OR($S8="",$N8=""),"",IFERROR($S8/(1-$N8),""))</f>
        <v/>
      </c>
      <c r="U8" s="37">
        <f>IF(COUNTA($A8:$K8)=0,"",IF($B8="","Enter technician / crew",IF($C8="","Enter labor description",IF($D8="","Select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limits",IF($A8="","Enter effective date",IF($E8="","Enter base wage",IF($G8="","Enter regular paid hours",IF($H8="","Enter overtime hours",IF($J8="","Enter productive hours",IF(OR($A8&lt;Assumptions!$B$23,$A8&gt;Assumptions!$B$24),"Check effective date",IF(OR($E8&lt;Assumptions!$B$7,$E8&gt;Assumptions!$B$8),"Check base wage",IF(OR($L8&lt;Assumptions!$B$9,$L8&gt;Assumptions!$B$10),"Check burden rate",IF(OR($G8&lt;Assumptions!$B$11,$G8&gt;Assumptions!$B$12),"Check regular hours",IF(OR($H8&lt;Assumptions!$B$13,$H8&gt;Assumptions!$B$14),"Check overtime hours",IF(OR($M8&lt;Assumptions!$B$15,$M8&gt;Assumptions!$B$16),"Check OT multiplier",IF(OR($J8&lt;Assumptions!$B$17,$J8&gt;Assumptions!$B$18,$J8&gt;$G8+$H8),"Check productive hours",IF(OR($N8&lt;Assumptions!$B$19,$N8&gt;Assumptions!$B$20),"Check target margin",IF($S8&gt;Assumptions!$B$21,"Review loaded cost",IF($T8&gt;Assumptions!$B$22,"Review planning price","Ready for review")))))))))))))))))))))</f>
        <v/>
      </c>
    </row>
    <row r="9" ht="22" customHeight="1">
      <c r="A9" s="52" t="n">
        <v>46146</v>
      </c>
      <c r="B9" s="22" t="inlineStr">
        <is>
          <t>Fictional Tech Elm</t>
        </is>
      </c>
      <c r="C9" s="22" t="inlineStr">
        <is>
          <t>System startup support</t>
        </is>
      </c>
      <c r="D9" s="23" t="inlineStr">
        <is>
          <t>Active</t>
        </is>
      </c>
      <c r="E9" s="53" t="n">
        <v>37</v>
      </c>
      <c r="F9" s="54" t="n">
        <v>0.33</v>
      </c>
      <c r="G9" s="55" t="n">
        <v>2080</v>
      </c>
      <c r="H9" s="55" t="n">
        <v>180</v>
      </c>
      <c r="I9" s="56" t="n">
        <v>1.75</v>
      </c>
      <c r="J9" s="55" t="n">
        <v>1500</v>
      </c>
      <c r="K9" s="54" t="n">
        <v>0.45</v>
      </c>
      <c r="L9" s="57">
        <f>IF($B9="","",IF($F9="",Assumptions!$B$4,$F9))</f>
        <v/>
      </c>
      <c r="M9" s="58">
        <f>IF($B9="","",IF($I9="",Assumptions!$B$5,$I9))</f>
        <v/>
      </c>
      <c r="N9" s="57">
        <f>IF($B9="","",IF($K9="",Assumptions!$B$6,$K9))</f>
        <v/>
      </c>
      <c r="O9" s="59">
        <f>IF(OR($B9="",$E9="",$G9=""),"",$E9*$G9)</f>
        <v/>
      </c>
      <c r="P9" s="59">
        <f>IF(OR($B9="",$E9="",$H9="",$M9=""),"",$E9*$H9*$M9)</f>
        <v/>
      </c>
      <c r="Q9" s="59">
        <f>IF(OR($O9="",$P9="",$L9=""),"",SUM($O9:$P9)*$L9)</f>
        <v/>
      </c>
      <c r="R9" s="59">
        <f>IF(OR($O9="",$P9="",$Q9=""),"",SUM($O9:$Q9))</f>
        <v/>
      </c>
      <c r="S9" s="60">
        <f>IF(OR($R9="",$J9=""),"",IFERROR($R9/$J9,""))</f>
        <v/>
      </c>
      <c r="T9" s="60">
        <f>IF(OR($S9="",$N9=""),"",IFERROR($S9/(1-$N9),""))</f>
        <v/>
      </c>
      <c r="U9" s="32">
        <f>IF(COUNTA($A9:$K9)=0,"",IF($B9="","Enter technician / crew",IF($C9="","Enter labor description",IF($D9="","Select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limits",IF($A9="","Enter effective date",IF($E9="","Enter base wage",IF($G9="","Enter regular paid hours",IF($H9="","Enter overtime hours",IF($J9="","Enter productive hours",IF(OR($A9&lt;Assumptions!$B$23,$A9&gt;Assumptions!$B$24),"Check effective date",IF(OR($E9&lt;Assumptions!$B$7,$E9&gt;Assumptions!$B$8),"Check base wage",IF(OR($L9&lt;Assumptions!$B$9,$L9&gt;Assumptions!$B$10),"Check burden rate",IF(OR($G9&lt;Assumptions!$B$11,$G9&gt;Assumptions!$B$12),"Check regular hours",IF(OR($H9&lt;Assumptions!$B$13,$H9&gt;Assumptions!$B$14),"Check overtime hours",IF(OR($M9&lt;Assumptions!$B$15,$M9&gt;Assumptions!$B$16),"Check OT multiplier",IF(OR($J9&lt;Assumptions!$B$17,$J9&gt;Assumptions!$B$18,$J9&gt;$G9+$H9),"Check productive hours",IF(OR($N9&lt;Assumptions!$B$19,$N9&gt;Assumptions!$B$20),"Check target margin",IF($S9&gt;Assumptions!$B$21,"Review loaded cost",IF($T9&gt;Assumptions!$B$22,"Review planning price","Ready for review")))))))))))))))))))))</f>
        <v/>
      </c>
    </row>
    <row r="10" ht="22" customHeight="1">
      <c r="A10" s="52" t="n">
        <v>46174</v>
      </c>
      <c r="B10" s="22" t="inlineStr">
        <is>
          <t>Fictional Tech Fir</t>
        </is>
      </c>
      <c r="C10" s="22" t="inlineStr">
        <is>
          <t>Apprentice field support</t>
        </is>
      </c>
      <c r="D10" s="23" t="inlineStr">
        <is>
          <t>Hold</t>
        </is>
      </c>
      <c r="E10" s="53" t="n">
        <v>22</v>
      </c>
      <c r="F10" s="54" t="n">
        <v>0.24</v>
      </c>
      <c r="G10" s="55" t="n">
        <v>2080</v>
      </c>
      <c r="H10" s="55" t="n">
        <v>40</v>
      </c>
      <c r="I10" s="56" t="n">
        <v>1.5</v>
      </c>
      <c r="J10" s="55" t="n">
        <v>1450</v>
      </c>
      <c r="K10" s="54" t="n">
        <v>0.35</v>
      </c>
      <c r="L10" s="61">
        <f>IF($B10="","",IF($F10="",Assumptions!$B$4,$F10))</f>
        <v/>
      </c>
      <c r="M10" s="62">
        <f>IF($B10="","",IF($I10="",Assumptions!$B$5,$I10))</f>
        <v/>
      </c>
      <c r="N10" s="61">
        <f>IF($B10="","",IF($K10="",Assumptions!$B$6,$K10))</f>
        <v/>
      </c>
      <c r="O10" s="63">
        <f>IF(OR($B10="",$E10="",$G10=""),"",$E10*$G10)</f>
        <v/>
      </c>
      <c r="P10" s="63">
        <f>IF(OR($B10="",$E10="",$H10="",$M10=""),"",$E10*$H10*$M10)</f>
        <v/>
      </c>
      <c r="Q10" s="63">
        <f>IF(OR($O10="",$P10="",$L10=""),"",SUM($O10:$P10)*$L10)</f>
        <v/>
      </c>
      <c r="R10" s="63">
        <f>IF(OR($O10="",$P10="",$Q10=""),"",SUM($O10:$Q10))</f>
        <v/>
      </c>
      <c r="S10" s="64">
        <f>IF(OR($R10="",$J10=""),"",IFERROR($R10/$J10,""))</f>
        <v/>
      </c>
      <c r="T10" s="64">
        <f>IF(OR($S10="",$N10=""),"",IFERROR($S10/(1-$N10),""))</f>
        <v/>
      </c>
      <c r="U10" s="37">
        <f>IF(COUNTA($A10:$K10)=0,"",IF($B10="","Enter technician / crew",IF($C10="","Enter labor description",IF($D10="","Select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limits",IF($A10="","Enter effective date",IF($E10="","Enter base wage",IF($G10="","Enter regular paid hours",IF($H10="","Enter overtime hours",IF($J10="","Enter productive hours",IF(OR($A10&lt;Assumptions!$B$23,$A10&gt;Assumptions!$B$24),"Check effective date",IF(OR($E10&lt;Assumptions!$B$7,$E10&gt;Assumptions!$B$8),"Check base wage",IF(OR($L10&lt;Assumptions!$B$9,$L10&gt;Assumptions!$B$10),"Check burden rate",IF(OR($G10&lt;Assumptions!$B$11,$G10&gt;Assumptions!$B$12),"Check regular hours",IF(OR($H10&lt;Assumptions!$B$13,$H10&gt;Assumptions!$B$14),"Check overtime hours",IF(OR($M10&lt;Assumptions!$B$15,$M10&gt;Assumptions!$B$16),"Check OT multiplier",IF(OR($J10&lt;Assumptions!$B$17,$J10&gt;Assumptions!$B$18,$J10&gt;$G10+$H10),"Check productive hours",IF(OR($N10&lt;Assumptions!$B$19,$N10&gt;Assumptions!$B$20),"Check target margin",IF($S10&gt;Assumptions!$B$21,"Review loaded cost",IF($T10&gt;Assumptions!$B$22,"Review planning price","Ready for review")))))))))))))))))))))</f>
        <v/>
      </c>
    </row>
    <row r="11" ht="22" customHeight="1">
      <c r="A11" s="52" t="n">
        <v>46209</v>
      </c>
      <c r="B11" s="22" t="inlineStr">
        <is>
          <t>Fictional Tech Grove</t>
        </is>
      </c>
      <c r="C11" s="22" t="inlineStr">
        <is>
          <t>Sheet metal installation</t>
        </is>
      </c>
      <c r="D11" s="23" t="inlineStr">
        <is>
          <t>Active</t>
        </is>
      </c>
      <c r="E11" s="53" t="n">
        <v>29.75</v>
      </c>
      <c r="F11" s="54" t="n">
        <v>0.28</v>
      </c>
      <c r="G11" s="55" t="n">
        <v>2080</v>
      </c>
      <c r="H11" s="55" t="n">
        <v>200</v>
      </c>
      <c r="I11" s="56" t="n">
        <v>1.5</v>
      </c>
      <c r="J11" s="55" t="n">
        <v>1580</v>
      </c>
      <c r="K11" s="54" t="n">
        <v>0.4</v>
      </c>
      <c r="L11" s="57">
        <f>IF($B11="","",IF($F11="",Assumptions!$B$4,$F11))</f>
        <v/>
      </c>
      <c r="M11" s="58">
        <f>IF($B11="","",IF($I11="",Assumptions!$B$5,$I11))</f>
        <v/>
      </c>
      <c r="N11" s="57">
        <f>IF($B11="","",IF($K11="",Assumptions!$B$6,$K11))</f>
        <v/>
      </c>
      <c r="O11" s="59">
        <f>IF(OR($B11="",$E11="",$G11=""),"",$E11*$G11)</f>
        <v/>
      </c>
      <c r="P11" s="59">
        <f>IF(OR($B11="",$E11="",$H11="",$M11=""),"",$E11*$H11*$M11)</f>
        <v/>
      </c>
      <c r="Q11" s="59">
        <f>IF(OR($O11="",$P11="",$L11=""),"",SUM($O11:$P11)*$L11)</f>
        <v/>
      </c>
      <c r="R11" s="59">
        <f>IF(OR($O11="",$P11="",$Q11=""),"",SUM($O11:$Q11))</f>
        <v/>
      </c>
      <c r="S11" s="60">
        <f>IF(OR($R11="",$J11=""),"",IFERROR($R11/$J11,""))</f>
        <v/>
      </c>
      <c r="T11" s="60">
        <f>IF(OR($S11="",$N11=""),"",IFERROR($S11/(1-$N11),""))</f>
        <v/>
      </c>
      <c r="U11" s="32">
        <f>IF(COUNTA($A11:$K11)=0,"",IF($B11="","Enter technician / crew",IF($C11="","Enter labor description",IF($D11="","Select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limits",IF($A11="","Enter effective date",IF($E11="","Enter base wage",IF($G11="","Enter regular paid hours",IF($H11="","Enter overtime hours",IF($J11="","Enter productive hours",IF(OR($A11&lt;Assumptions!$B$23,$A11&gt;Assumptions!$B$24),"Check effective date",IF(OR($E11&lt;Assumptions!$B$7,$E11&gt;Assumptions!$B$8),"Check base wage",IF(OR($L11&lt;Assumptions!$B$9,$L11&gt;Assumptions!$B$10),"Check burden rate",IF(OR($G11&lt;Assumptions!$B$11,$G11&gt;Assumptions!$B$12),"Check regular hours",IF(OR($H11&lt;Assumptions!$B$13,$H11&gt;Assumptions!$B$14),"Check overtime hours",IF(OR($M11&lt;Assumptions!$B$15,$M11&gt;Assumptions!$B$16),"Check OT multiplier",IF(OR($J11&lt;Assumptions!$B$17,$J11&gt;Assumptions!$B$18,$J11&gt;$G11+$H11),"Check productive hours",IF(OR($N11&lt;Assumptions!$B$19,$N11&gt;Assumptions!$B$20),"Check target margin",IF($S11&gt;Assumptions!$B$21,"Review loaded cost",IF($T11&gt;Assumptions!$B$22,"Review planning price","Ready for review")))))))))))))))))))))</f>
        <v/>
      </c>
    </row>
    <row r="12" ht="22" customHeight="1">
      <c r="A12" s="52" t="n">
        <v>46237</v>
      </c>
      <c r="B12" s="22" t="inlineStr">
        <is>
          <t>Fictional Tech Harbor</t>
        </is>
      </c>
      <c r="C12" s="22" t="inlineStr">
        <is>
          <t>Controls service support</t>
        </is>
      </c>
      <c r="D12" s="23" t="inlineStr">
        <is>
          <t>Review</t>
        </is>
      </c>
      <c r="E12" s="53" t="n">
        <v>39.5</v>
      </c>
      <c r="F12" s="54" t="n">
        <v>0.35</v>
      </c>
      <c r="G12" s="55" t="n">
        <v>2080</v>
      </c>
      <c r="H12" s="55" t="n">
        <v>240</v>
      </c>
      <c r="I12" s="56" t="n">
        <v>2</v>
      </c>
      <c r="J12" s="55" t="n">
        <v>1480</v>
      </c>
      <c r="K12" s="54" t="n">
        <v>0.46</v>
      </c>
      <c r="L12" s="61">
        <f>IF($B12="","",IF($F12="",Assumptions!$B$4,$F12))</f>
        <v/>
      </c>
      <c r="M12" s="62">
        <f>IF($B12="","",IF($I12="",Assumptions!$B$5,$I12))</f>
        <v/>
      </c>
      <c r="N12" s="61">
        <f>IF($B12="","",IF($K12="",Assumptions!$B$6,$K12))</f>
        <v/>
      </c>
      <c r="O12" s="63">
        <f>IF(OR($B12="",$E12="",$G12=""),"",$E12*$G12)</f>
        <v/>
      </c>
      <c r="P12" s="63">
        <f>IF(OR($B12="",$E12="",$H12="",$M12=""),"",$E12*$H12*$M12)</f>
        <v/>
      </c>
      <c r="Q12" s="63">
        <f>IF(OR($O12="",$P12="",$L12=""),"",SUM($O12:$P12)*$L12)</f>
        <v/>
      </c>
      <c r="R12" s="63">
        <f>IF(OR($O12="",$P12="",$Q12=""),"",SUM($O12:$Q12))</f>
        <v/>
      </c>
      <c r="S12" s="64">
        <f>IF(OR($R12="",$J12=""),"",IFERROR($R12/$J12,""))</f>
        <v/>
      </c>
      <c r="T12" s="64">
        <f>IF(OR($S12="",$N12=""),"",IFERROR($S12/(1-$N12),""))</f>
        <v/>
      </c>
      <c r="U12" s="37">
        <f>IF(COUNTA($A12:$K12)=0,"",IF($B12="","Enter technician / crew",IF($C12="","Enter labor description",IF($D12="","Select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limits",IF($A12="","Enter effective date",IF($E12="","Enter base wage",IF($G12="","Enter regular paid hours",IF($H12="","Enter overtime hours",IF($J12="","Enter productive hours",IF(OR($A12&lt;Assumptions!$B$23,$A12&gt;Assumptions!$B$24),"Check effective date",IF(OR($E12&lt;Assumptions!$B$7,$E12&gt;Assumptions!$B$8),"Check base wage",IF(OR($L12&lt;Assumptions!$B$9,$L12&gt;Assumptions!$B$10),"Check burden rate",IF(OR($G12&lt;Assumptions!$B$11,$G12&gt;Assumptions!$B$12),"Check regular hours",IF(OR($H12&lt;Assumptions!$B$13,$H12&gt;Assumptions!$B$14),"Check overtime hours",IF(OR($M12&lt;Assumptions!$B$15,$M12&gt;Assumptions!$B$16),"Check OT multiplier",IF(OR($J12&lt;Assumptions!$B$17,$J12&gt;Assumptions!$B$18,$J12&gt;$G12+$H12),"Check productive hours",IF(OR($N12&lt;Assumptions!$B$19,$N12&gt;Assumptions!$B$20),"Check target margin",IF($S12&gt;Assumptions!$B$21,"Review loaded cost",IF($T12&gt;Assumptions!$B$22,"Review planning price","Ready for review")))))))))))))))))))))</f>
        <v/>
      </c>
    </row>
    <row r="13" ht="22" customHeight="1">
      <c r="A13" s="52" t="n">
        <v>46266</v>
      </c>
      <c r="B13" s="22" t="inlineStr">
        <is>
          <t>Fictional Tech Indigo</t>
        </is>
      </c>
      <c r="C13" s="22" t="inlineStr">
        <is>
          <t>Seasonal maintenance</t>
        </is>
      </c>
      <c r="D13" s="23" t="inlineStr">
        <is>
          <t>Active</t>
        </is>
      </c>
      <c r="E13" s="53" t="n">
        <v>27.25</v>
      </c>
      <c r="F13" s="54" t="n"/>
      <c r="G13" s="55" t="n">
        <v>2080</v>
      </c>
      <c r="H13" s="55" t="n">
        <v>0</v>
      </c>
      <c r="I13" s="56" t="n"/>
      <c r="J13" s="55" t="n">
        <v>1760</v>
      </c>
      <c r="K13" s="54" t="n"/>
      <c r="L13" s="57">
        <f>IF($B13="","",IF($F13="",Assumptions!$B$4,$F13))</f>
        <v/>
      </c>
      <c r="M13" s="58">
        <f>IF($B13="","",IF($I13="",Assumptions!$B$5,$I13))</f>
        <v/>
      </c>
      <c r="N13" s="57">
        <f>IF($B13="","",IF($K13="",Assumptions!$B$6,$K13))</f>
        <v/>
      </c>
      <c r="O13" s="59">
        <f>IF(OR($B13="",$E13="",$G13=""),"",$E13*$G13)</f>
        <v/>
      </c>
      <c r="P13" s="59">
        <f>IF(OR($B13="",$E13="",$H13="",$M13=""),"",$E13*$H13*$M13)</f>
        <v/>
      </c>
      <c r="Q13" s="59">
        <f>IF(OR($O13="",$P13="",$L13=""),"",SUM($O13:$P13)*$L13)</f>
        <v/>
      </c>
      <c r="R13" s="59">
        <f>IF(OR($O13="",$P13="",$Q13=""),"",SUM($O13:$Q13))</f>
        <v/>
      </c>
      <c r="S13" s="60">
        <f>IF(OR($R13="",$J13=""),"",IFERROR($R13/$J13,""))</f>
        <v/>
      </c>
      <c r="T13" s="60">
        <f>IF(OR($S13="",$N13=""),"",IFERROR($S13/(1-$N13),""))</f>
        <v/>
      </c>
      <c r="U13" s="32">
        <f>IF(COUNTA($A13:$K13)=0,"",IF($B13="","Enter technician / crew",IF($C13="","Enter labor description",IF($D13="","Select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limits",IF($A13="","Enter effective date",IF($E13="","Enter base wage",IF($G13="","Enter regular paid hours",IF($H13="","Enter overtime hours",IF($J13="","Enter productive hours",IF(OR($A13&lt;Assumptions!$B$23,$A13&gt;Assumptions!$B$24),"Check effective date",IF(OR($E13&lt;Assumptions!$B$7,$E13&gt;Assumptions!$B$8),"Check base wage",IF(OR($L13&lt;Assumptions!$B$9,$L13&gt;Assumptions!$B$10),"Check burden rate",IF(OR($G13&lt;Assumptions!$B$11,$G13&gt;Assumptions!$B$12),"Check regular hours",IF(OR($H13&lt;Assumptions!$B$13,$H13&gt;Assumptions!$B$14),"Check overtime hours",IF(OR($M13&lt;Assumptions!$B$15,$M13&gt;Assumptions!$B$16),"Check OT multiplier",IF(OR($J13&lt;Assumptions!$B$17,$J13&gt;Assumptions!$B$18,$J13&gt;$G13+$H13),"Check productive hours",IF(OR($N13&lt;Assumptions!$B$19,$N13&gt;Assumptions!$B$20),"Check target margin",IF($S13&gt;Assumptions!$B$21,"Review loaded cost",IF($T13&gt;Assumptions!$B$22,"Review planning price","Ready for review")))))))))))))))))))))</f>
        <v/>
      </c>
    </row>
    <row r="14" ht="22" customHeight="1">
      <c r="A14" s="52" t="n">
        <v>46273</v>
      </c>
      <c r="B14" s="22" t="inlineStr">
        <is>
          <t>Fictional Tech Juniper</t>
        </is>
      </c>
      <c r="C14" s="22" t="inlineStr">
        <is>
          <t>Field supervisor coverage</t>
        </is>
      </c>
      <c r="D14" s="23" t="inlineStr">
        <is>
          <t>Inactive</t>
        </is>
      </c>
      <c r="E14" s="53" t="n">
        <v>42</v>
      </c>
      <c r="F14" s="54" t="n">
        <v>0.36</v>
      </c>
      <c r="G14" s="55" t="n">
        <v>2080</v>
      </c>
      <c r="H14" s="55" t="n">
        <v>100</v>
      </c>
      <c r="I14" s="56" t="n">
        <v>1.5</v>
      </c>
      <c r="J14" s="55" t="n">
        <v>1420</v>
      </c>
      <c r="K14" s="54" t="n">
        <v>0.48</v>
      </c>
      <c r="L14" s="61">
        <f>IF($B14="","",IF($F14="",Assumptions!$B$4,$F14))</f>
        <v/>
      </c>
      <c r="M14" s="62">
        <f>IF($B14="","",IF($I14="",Assumptions!$B$5,$I14))</f>
        <v/>
      </c>
      <c r="N14" s="61">
        <f>IF($B14="","",IF($K14="",Assumptions!$B$6,$K14))</f>
        <v/>
      </c>
      <c r="O14" s="63">
        <f>IF(OR($B14="",$E14="",$G14=""),"",$E14*$G14)</f>
        <v/>
      </c>
      <c r="P14" s="63">
        <f>IF(OR($B14="",$E14="",$H14="",$M14=""),"",$E14*$H14*$M14)</f>
        <v/>
      </c>
      <c r="Q14" s="63">
        <f>IF(OR($O14="",$P14="",$L14=""),"",SUM($O14:$P14)*$L14)</f>
        <v/>
      </c>
      <c r="R14" s="63">
        <f>IF(OR($O14="",$P14="",$Q14=""),"",SUM($O14:$Q14))</f>
        <v/>
      </c>
      <c r="S14" s="64">
        <f>IF(OR($R14="",$J14=""),"",IFERROR($R14/$J14,""))</f>
        <v/>
      </c>
      <c r="T14" s="64">
        <f>IF(OR($S14="",$N14=""),"",IFERROR($S14/(1-$N14),""))</f>
        <v/>
      </c>
      <c r="U14" s="37">
        <f>IF(COUNTA($A14:$K14)=0,"",IF($B14="","Enter technician / crew",IF($C14="","Enter labor description",IF($D14="","Select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limits",IF($A14="","Enter effective date",IF($E14="","Enter base wage",IF($G14="","Enter regular paid hours",IF($H14="","Enter overtime hours",IF($J14="","Enter productive hours",IF(OR($A14&lt;Assumptions!$B$23,$A14&gt;Assumptions!$B$24),"Check effective date",IF(OR($E14&lt;Assumptions!$B$7,$E14&gt;Assumptions!$B$8),"Check base wage",IF(OR($L14&lt;Assumptions!$B$9,$L14&gt;Assumptions!$B$10),"Check burden rate",IF(OR($G14&lt;Assumptions!$B$11,$G14&gt;Assumptions!$B$12),"Check regular hours",IF(OR($H14&lt;Assumptions!$B$13,$H14&gt;Assumptions!$B$14),"Check overtime hours",IF(OR($M14&lt;Assumptions!$B$15,$M14&gt;Assumptions!$B$16),"Check OT multiplier",IF(OR($J14&lt;Assumptions!$B$17,$J14&gt;Assumptions!$B$18,$J14&gt;$G14+$H14),"Check productive hours",IF(OR($N14&lt;Assumptions!$B$19,$N14&gt;Assumptions!$B$20),"Check target margin",IF($S14&gt;Assumptions!$B$21,"Review loaded cost",IF($T14&gt;Assumptions!$B$22,"Review planning price","Ready for review")))))))))))))))))))))</f>
        <v/>
      </c>
    </row>
    <row r="15" ht="22" customHeight="1">
      <c r="A15" s="52" t="n"/>
      <c r="B15" s="22" t="n"/>
      <c r="C15" s="22" t="n"/>
      <c r="D15" s="23" t="n"/>
      <c r="E15" s="53" t="n"/>
      <c r="F15" s="54" t="n"/>
      <c r="G15" s="55" t="n"/>
      <c r="H15" s="55" t="n"/>
      <c r="I15" s="56" t="n"/>
      <c r="J15" s="55" t="n"/>
      <c r="K15" s="54" t="n"/>
      <c r="L15" s="57">
        <f>IF($B15="","",IF($F15="",Assumptions!$B$4,$F15))</f>
        <v/>
      </c>
      <c r="M15" s="58">
        <f>IF($B15="","",IF($I15="",Assumptions!$B$5,$I15))</f>
        <v/>
      </c>
      <c r="N15" s="57">
        <f>IF($B15="","",IF($K15="",Assumptions!$B$6,$K15))</f>
        <v/>
      </c>
      <c r="O15" s="59">
        <f>IF(OR($B15="",$E15="",$G15=""),"",$E15*$G15)</f>
        <v/>
      </c>
      <c r="P15" s="59">
        <f>IF(OR($B15="",$E15="",$H15="",$M15=""),"",$E15*$H15*$M15)</f>
        <v/>
      </c>
      <c r="Q15" s="59">
        <f>IF(OR($O15="",$P15="",$L15=""),"",SUM($O15:$P15)*$L15)</f>
        <v/>
      </c>
      <c r="R15" s="59">
        <f>IF(OR($O15="",$P15="",$Q15=""),"",SUM($O15:$Q15))</f>
        <v/>
      </c>
      <c r="S15" s="60">
        <f>IF(OR($R15="",$J15=""),"",IFERROR($R15/$J15,""))</f>
        <v/>
      </c>
      <c r="T15" s="60">
        <f>IF(OR($S15="",$N15=""),"",IFERROR($S15/(1-$N15),""))</f>
        <v/>
      </c>
      <c r="U15" s="32">
        <f>IF(COUNTA($A15:$K15)=0,"",IF($B15="","Enter technician / crew",IF($C15="","Enter labor description",IF($D15="","Select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limits",IF($A15="","Enter effective date",IF($E15="","Enter base wage",IF($G15="","Enter regular paid hours",IF($H15="","Enter overtime hours",IF($J15="","Enter productive hours",IF(OR($A15&lt;Assumptions!$B$23,$A15&gt;Assumptions!$B$24),"Check effective date",IF(OR($E15&lt;Assumptions!$B$7,$E15&gt;Assumptions!$B$8),"Check base wage",IF(OR($L15&lt;Assumptions!$B$9,$L15&gt;Assumptions!$B$10),"Check burden rate",IF(OR($G15&lt;Assumptions!$B$11,$G15&gt;Assumptions!$B$12),"Check regular hours",IF(OR($H15&lt;Assumptions!$B$13,$H15&gt;Assumptions!$B$14),"Check overtime hours",IF(OR($M15&lt;Assumptions!$B$15,$M15&gt;Assumptions!$B$16),"Check OT multiplier",IF(OR($J15&lt;Assumptions!$B$17,$J15&gt;Assumptions!$B$18,$J15&gt;$G15+$H15),"Check productive hours",IF(OR($N15&lt;Assumptions!$B$19,$N15&gt;Assumptions!$B$20),"Check target margin",IF($S15&gt;Assumptions!$B$21,"Review loaded cost",IF($T15&gt;Assumptions!$B$22,"Review planning price","Ready for review")))))))))))))))))))))</f>
        <v/>
      </c>
    </row>
    <row r="16" ht="22" customHeight="1">
      <c r="A16" s="52" t="n"/>
      <c r="B16" s="22" t="n"/>
      <c r="C16" s="22" t="n"/>
      <c r="D16" s="23" t="n"/>
      <c r="E16" s="53" t="n"/>
      <c r="F16" s="54" t="n"/>
      <c r="G16" s="55" t="n"/>
      <c r="H16" s="55" t="n"/>
      <c r="I16" s="56" t="n"/>
      <c r="J16" s="55" t="n"/>
      <c r="K16" s="54" t="n"/>
      <c r="L16" s="61">
        <f>IF($B16="","",IF($F16="",Assumptions!$B$4,$F16))</f>
        <v/>
      </c>
      <c r="M16" s="62">
        <f>IF($B16="","",IF($I16="",Assumptions!$B$5,$I16))</f>
        <v/>
      </c>
      <c r="N16" s="61">
        <f>IF($B16="","",IF($K16="",Assumptions!$B$6,$K16))</f>
        <v/>
      </c>
      <c r="O16" s="63">
        <f>IF(OR($B16="",$E16="",$G16=""),"",$E16*$G16)</f>
        <v/>
      </c>
      <c r="P16" s="63">
        <f>IF(OR($B16="",$E16="",$H16="",$M16=""),"",$E16*$H16*$M16)</f>
        <v/>
      </c>
      <c r="Q16" s="63">
        <f>IF(OR($O16="",$P16="",$L16=""),"",SUM($O16:$P16)*$L16)</f>
        <v/>
      </c>
      <c r="R16" s="63">
        <f>IF(OR($O16="",$P16="",$Q16=""),"",SUM($O16:$Q16))</f>
        <v/>
      </c>
      <c r="S16" s="64">
        <f>IF(OR($R16="",$J16=""),"",IFERROR($R16/$J16,""))</f>
        <v/>
      </c>
      <c r="T16" s="64">
        <f>IF(OR($S16="",$N16=""),"",IFERROR($S16/(1-$N16),""))</f>
        <v/>
      </c>
      <c r="U16" s="37">
        <f>IF(COUNTA($A16:$K16)=0,"",IF($B16="","Enter technician / crew",IF($C16="","Enter labor description",IF($D16="","Select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limits",IF($A16="","Enter effective date",IF($E16="","Enter base wage",IF($G16="","Enter regular paid hours",IF($H16="","Enter overtime hours",IF($J16="","Enter productive hours",IF(OR($A16&lt;Assumptions!$B$23,$A16&gt;Assumptions!$B$24),"Check effective date",IF(OR($E16&lt;Assumptions!$B$7,$E16&gt;Assumptions!$B$8),"Check base wage",IF(OR($L16&lt;Assumptions!$B$9,$L16&gt;Assumptions!$B$10),"Check burden rate",IF(OR($G16&lt;Assumptions!$B$11,$G16&gt;Assumptions!$B$12),"Check regular hours",IF(OR($H16&lt;Assumptions!$B$13,$H16&gt;Assumptions!$B$14),"Check overtime hours",IF(OR($M16&lt;Assumptions!$B$15,$M16&gt;Assumptions!$B$16),"Check OT multiplier",IF(OR($J16&lt;Assumptions!$B$17,$J16&gt;Assumptions!$B$18,$J16&gt;$G16+$H16),"Check productive hours",IF(OR($N16&lt;Assumptions!$B$19,$N16&gt;Assumptions!$B$20),"Check target margin",IF($S16&gt;Assumptions!$B$21,"Review loaded cost",IF($T16&gt;Assumptions!$B$22,"Review planning price","Ready for review")))))))))))))))))))))</f>
        <v/>
      </c>
    </row>
    <row r="17" ht="22" customHeight="1">
      <c r="A17" s="52" t="n"/>
      <c r="B17" s="22" t="n"/>
      <c r="C17" s="22" t="n"/>
      <c r="D17" s="23" t="n"/>
      <c r="E17" s="53" t="n"/>
      <c r="F17" s="54" t="n"/>
      <c r="G17" s="55" t="n"/>
      <c r="H17" s="55" t="n"/>
      <c r="I17" s="56" t="n"/>
      <c r="J17" s="55" t="n"/>
      <c r="K17" s="54" t="n"/>
      <c r="L17" s="57">
        <f>IF($B17="","",IF($F17="",Assumptions!$B$4,$F17))</f>
        <v/>
      </c>
      <c r="M17" s="58">
        <f>IF($B17="","",IF($I17="",Assumptions!$B$5,$I17))</f>
        <v/>
      </c>
      <c r="N17" s="57">
        <f>IF($B17="","",IF($K17="",Assumptions!$B$6,$K17))</f>
        <v/>
      </c>
      <c r="O17" s="59">
        <f>IF(OR($B17="",$E17="",$G17=""),"",$E17*$G17)</f>
        <v/>
      </c>
      <c r="P17" s="59">
        <f>IF(OR($B17="",$E17="",$H17="",$M17=""),"",$E17*$H17*$M17)</f>
        <v/>
      </c>
      <c r="Q17" s="59">
        <f>IF(OR($O17="",$P17="",$L17=""),"",SUM($O17:$P17)*$L17)</f>
        <v/>
      </c>
      <c r="R17" s="59">
        <f>IF(OR($O17="",$P17="",$Q17=""),"",SUM($O17:$Q17))</f>
        <v/>
      </c>
      <c r="S17" s="60">
        <f>IF(OR($R17="",$J17=""),"",IFERROR($R17/$J17,""))</f>
        <v/>
      </c>
      <c r="T17" s="60">
        <f>IF(OR($S17="",$N17=""),"",IFERROR($S17/(1-$N17),""))</f>
        <v/>
      </c>
      <c r="U17" s="32">
        <f>IF(COUNTA($A17:$K17)=0,"",IF($B17="","Enter technician / crew",IF($C17="","Enter labor description",IF($D17="","Select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limits",IF($A17="","Enter effective date",IF($E17="","Enter base wage",IF($G17="","Enter regular paid hours",IF($H17="","Enter overtime hours",IF($J17="","Enter productive hours",IF(OR($A17&lt;Assumptions!$B$23,$A17&gt;Assumptions!$B$24),"Check effective date",IF(OR($E17&lt;Assumptions!$B$7,$E17&gt;Assumptions!$B$8),"Check base wage",IF(OR($L17&lt;Assumptions!$B$9,$L17&gt;Assumptions!$B$10),"Check burden rate",IF(OR($G17&lt;Assumptions!$B$11,$G17&gt;Assumptions!$B$12),"Check regular hours",IF(OR($H17&lt;Assumptions!$B$13,$H17&gt;Assumptions!$B$14),"Check overtime hours",IF(OR($M17&lt;Assumptions!$B$15,$M17&gt;Assumptions!$B$16),"Check OT multiplier",IF(OR($J17&lt;Assumptions!$B$17,$J17&gt;Assumptions!$B$18,$J17&gt;$G17+$H17),"Check productive hours",IF(OR($N17&lt;Assumptions!$B$19,$N17&gt;Assumptions!$B$20),"Check target margin",IF($S17&gt;Assumptions!$B$21,"Review loaded cost",IF($T17&gt;Assumptions!$B$22,"Review planning price","Ready for review")))))))))))))))))))))</f>
        <v/>
      </c>
    </row>
    <row r="18" ht="22" customHeight="1">
      <c r="A18" s="52" t="n"/>
      <c r="B18" s="22" t="n"/>
      <c r="C18" s="22" t="n"/>
      <c r="D18" s="23" t="n"/>
      <c r="E18" s="53" t="n"/>
      <c r="F18" s="54" t="n"/>
      <c r="G18" s="55" t="n"/>
      <c r="H18" s="55" t="n"/>
      <c r="I18" s="56" t="n"/>
      <c r="J18" s="55" t="n"/>
      <c r="K18" s="54" t="n"/>
      <c r="L18" s="61">
        <f>IF($B18="","",IF($F18="",Assumptions!$B$4,$F18))</f>
        <v/>
      </c>
      <c r="M18" s="62">
        <f>IF($B18="","",IF($I18="",Assumptions!$B$5,$I18))</f>
        <v/>
      </c>
      <c r="N18" s="61">
        <f>IF($B18="","",IF($K18="",Assumptions!$B$6,$K18))</f>
        <v/>
      </c>
      <c r="O18" s="63">
        <f>IF(OR($B18="",$E18="",$G18=""),"",$E18*$G18)</f>
        <v/>
      </c>
      <c r="P18" s="63">
        <f>IF(OR($B18="",$E18="",$H18="",$M18=""),"",$E18*$H18*$M18)</f>
        <v/>
      </c>
      <c r="Q18" s="63">
        <f>IF(OR($O18="",$P18="",$L18=""),"",SUM($O18:$P18)*$L18)</f>
        <v/>
      </c>
      <c r="R18" s="63">
        <f>IF(OR($O18="",$P18="",$Q18=""),"",SUM($O18:$Q18))</f>
        <v/>
      </c>
      <c r="S18" s="64">
        <f>IF(OR($R18="",$J18=""),"",IFERROR($R18/$J18,""))</f>
        <v/>
      </c>
      <c r="T18" s="64">
        <f>IF(OR($S18="",$N18=""),"",IFERROR($S18/(1-$N18),""))</f>
        <v/>
      </c>
      <c r="U18" s="37">
        <f>IF(COUNTA($A18:$K18)=0,"",IF($B18="","Enter technician / crew",IF($C18="","Enter labor description",IF($D18="","Select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limits",IF($A18="","Enter effective date",IF($E18="","Enter base wage",IF($G18="","Enter regular paid hours",IF($H18="","Enter overtime hours",IF($J18="","Enter productive hours",IF(OR($A18&lt;Assumptions!$B$23,$A18&gt;Assumptions!$B$24),"Check effective date",IF(OR($E18&lt;Assumptions!$B$7,$E18&gt;Assumptions!$B$8),"Check base wage",IF(OR($L18&lt;Assumptions!$B$9,$L18&gt;Assumptions!$B$10),"Check burden rate",IF(OR($G18&lt;Assumptions!$B$11,$G18&gt;Assumptions!$B$12),"Check regular hours",IF(OR($H18&lt;Assumptions!$B$13,$H18&gt;Assumptions!$B$14),"Check overtime hours",IF(OR($M18&lt;Assumptions!$B$15,$M18&gt;Assumptions!$B$16),"Check OT multiplier",IF(OR($J18&lt;Assumptions!$B$17,$J18&gt;Assumptions!$B$18,$J18&gt;$G18+$H18),"Check productive hours",IF(OR($N18&lt;Assumptions!$B$19,$N18&gt;Assumptions!$B$20),"Check target margin",IF($S18&gt;Assumptions!$B$21,"Review loaded cost",IF($T18&gt;Assumptions!$B$22,"Review planning price","Ready for review")))))))))))))))))))))</f>
        <v/>
      </c>
    </row>
    <row r="19" ht="22" customHeight="1">
      <c r="A19" s="52" t="n"/>
      <c r="B19" s="22" t="n"/>
      <c r="C19" s="22" t="n"/>
      <c r="D19" s="23" t="n"/>
      <c r="E19" s="53" t="n"/>
      <c r="F19" s="54" t="n"/>
      <c r="G19" s="55" t="n"/>
      <c r="H19" s="55" t="n"/>
      <c r="I19" s="56" t="n"/>
      <c r="J19" s="55" t="n"/>
      <c r="K19" s="54" t="n"/>
      <c r="L19" s="57">
        <f>IF($B19="","",IF($F19="",Assumptions!$B$4,$F19))</f>
        <v/>
      </c>
      <c r="M19" s="58">
        <f>IF($B19="","",IF($I19="",Assumptions!$B$5,$I19))</f>
        <v/>
      </c>
      <c r="N19" s="57">
        <f>IF($B19="","",IF($K19="",Assumptions!$B$6,$K19))</f>
        <v/>
      </c>
      <c r="O19" s="59">
        <f>IF(OR($B19="",$E19="",$G19=""),"",$E19*$G19)</f>
        <v/>
      </c>
      <c r="P19" s="59">
        <f>IF(OR($B19="",$E19="",$H19="",$M19=""),"",$E19*$H19*$M19)</f>
        <v/>
      </c>
      <c r="Q19" s="59">
        <f>IF(OR($O19="",$P19="",$L19=""),"",SUM($O19:$P19)*$L19)</f>
        <v/>
      </c>
      <c r="R19" s="59">
        <f>IF(OR($O19="",$P19="",$Q19=""),"",SUM($O19:$Q19))</f>
        <v/>
      </c>
      <c r="S19" s="60">
        <f>IF(OR($R19="",$J19=""),"",IFERROR($R19/$J19,""))</f>
        <v/>
      </c>
      <c r="T19" s="60">
        <f>IF(OR($S19="",$N19=""),"",IFERROR($S19/(1-$N19),""))</f>
        <v/>
      </c>
      <c r="U19" s="32">
        <f>IF(COUNTA($A19:$K19)=0,"",IF($B19="","Enter technician / crew",IF($C19="","Enter labor description",IF($D19="","Select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limits",IF($A19="","Enter effective date",IF($E19="","Enter base wage",IF($G19="","Enter regular paid hours",IF($H19="","Enter overtime hours",IF($J19="","Enter productive hours",IF(OR($A19&lt;Assumptions!$B$23,$A19&gt;Assumptions!$B$24),"Check effective date",IF(OR($E19&lt;Assumptions!$B$7,$E19&gt;Assumptions!$B$8),"Check base wage",IF(OR($L19&lt;Assumptions!$B$9,$L19&gt;Assumptions!$B$10),"Check burden rate",IF(OR($G19&lt;Assumptions!$B$11,$G19&gt;Assumptions!$B$12),"Check regular hours",IF(OR($H19&lt;Assumptions!$B$13,$H19&gt;Assumptions!$B$14),"Check overtime hours",IF(OR($M19&lt;Assumptions!$B$15,$M19&gt;Assumptions!$B$16),"Check OT multiplier",IF(OR($J19&lt;Assumptions!$B$17,$J19&gt;Assumptions!$B$18,$J19&gt;$G19+$H19),"Check productive hours",IF(OR($N19&lt;Assumptions!$B$19,$N19&gt;Assumptions!$B$20),"Check target margin",IF($S19&gt;Assumptions!$B$21,"Review loaded cost",IF($T19&gt;Assumptions!$B$22,"Review planning price","Ready for review")))))))))))))))))))))</f>
        <v/>
      </c>
    </row>
    <row r="20" ht="22" customHeight="1">
      <c r="A20" s="52" t="n"/>
      <c r="B20" s="22" t="n"/>
      <c r="C20" s="22" t="n"/>
      <c r="D20" s="23" t="n"/>
      <c r="E20" s="53" t="n"/>
      <c r="F20" s="54" t="n"/>
      <c r="G20" s="55" t="n"/>
      <c r="H20" s="55" t="n"/>
      <c r="I20" s="56" t="n"/>
      <c r="J20" s="55" t="n"/>
      <c r="K20" s="54" t="n"/>
      <c r="L20" s="61">
        <f>IF($B20="","",IF($F20="",Assumptions!$B$4,$F20))</f>
        <v/>
      </c>
      <c r="M20" s="62">
        <f>IF($B20="","",IF($I20="",Assumptions!$B$5,$I20))</f>
        <v/>
      </c>
      <c r="N20" s="61">
        <f>IF($B20="","",IF($K20="",Assumptions!$B$6,$K20))</f>
        <v/>
      </c>
      <c r="O20" s="63">
        <f>IF(OR($B20="",$E20="",$G20=""),"",$E20*$G20)</f>
        <v/>
      </c>
      <c r="P20" s="63">
        <f>IF(OR($B20="",$E20="",$H20="",$M20=""),"",$E20*$H20*$M20)</f>
        <v/>
      </c>
      <c r="Q20" s="63">
        <f>IF(OR($O20="",$P20="",$L20=""),"",SUM($O20:$P20)*$L20)</f>
        <v/>
      </c>
      <c r="R20" s="63">
        <f>IF(OR($O20="",$P20="",$Q20=""),"",SUM($O20:$Q20))</f>
        <v/>
      </c>
      <c r="S20" s="64">
        <f>IF(OR($R20="",$J20=""),"",IFERROR($R20/$J20,""))</f>
        <v/>
      </c>
      <c r="T20" s="64">
        <f>IF(OR($S20="",$N20=""),"",IFERROR($S20/(1-$N20),""))</f>
        <v/>
      </c>
      <c r="U20" s="37">
        <f>IF(COUNTA($A20:$K20)=0,"",IF($B20="","Enter technician / crew",IF($C20="","Enter labor description",IF($D20="","Select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limits",IF($A20="","Enter effective date",IF($E20="","Enter base wage",IF($G20="","Enter regular paid hours",IF($H20="","Enter overtime hours",IF($J20="","Enter productive hours",IF(OR($A20&lt;Assumptions!$B$23,$A20&gt;Assumptions!$B$24),"Check effective date",IF(OR($E20&lt;Assumptions!$B$7,$E20&gt;Assumptions!$B$8),"Check base wage",IF(OR($L20&lt;Assumptions!$B$9,$L20&gt;Assumptions!$B$10),"Check burden rate",IF(OR($G20&lt;Assumptions!$B$11,$G20&gt;Assumptions!$B$12),"Check regular hours",IF(OR($H20&lt;Assumptions!$B$13,$H20&gt;Assumptions!$B$14),"Check overtime hours",IF(OR($M20&lt;Assumptions!$B$15,$M20&gt;Assumptions!$B$16),"Check OT multiplier",IF(OR($J20&lt;Assumptions!$B$17,$J20&gt;Assumptions!$B$18,$J20&gt;$G20+$H20),"Check productive hours",IF(OR($N20&lt;Assumptions!$B$19,$N20&gt;Assumptions!$B$20),"Check target margin",IF($S20&gt;Assumptions!$B$21,"Review loaded cost",IF($T20&gt;Assumptions!$B$22,"Review planning price","Ready for review")))))))))))))))))))))</f>
        <v/>
      </c>
    </row>
    <row r="21" ht="22" customHeight="1">
      <c r="A21" s="52" t="n"/>
      <c r="B21" s="22" t="n"/>
      <c r="C21" s="22" t="n"/>
      <c r="D21" s="23" t="n"/>
      <c r="E21" s="53" t="n"/>
      <c r="F21" s="54" t="n"/>
      <c r="G21" s="55" t="n"/>
      <c r="H21" s="55" t="n"/>
      <c r="I21" s="56" t="n"/>
      <c r="J21" s="55" t="n"/>
      <c r="K21" s="54" t="n"/>
      <c r="L21" s="57">
        <f>IF($B21="","",IF($F21="",Assumptions!$B$4,$F21))</f>
        <v/>
      </c>
      <c r="M21" s="58">
        <f>IF($B21="","",IF($I21="",Assumptions!$B$5,$I21))</f>
        <v/>
      </c>
      <c r="N21" s="57">
        <f>IF($B21="","",IF($K21="",Assumptions!$B$6,$K21))</f>
        <v/>
      </c>
      <c r="O21" s="59">
        <f>IF(OR($B21="",$E21="",$G21=""),"",$E21*$G21)</f>
        <v/>
      </c>
      <c r="P21" s="59">
        <f>IF(OR($B21="",$E21="",$H21="",$M21=""),"",$E21*$H21*$M21)</f>
        <v/>
      </c>
      <c r="Q21" s="59">
        <f>IF(OR($O21="",$P21="",$L21=""),"",SUM($O21:$P21)*$L21)</f>
        <v/>
      </c>
      <c r="R21" s="59">
        <f>IF(OR($O21="",$P21="",$Q21=""),"",SUM($O21:$Q21))</f>
        <v/>
      </c>
      <c r="S21" s="60">
        <f>IF(OR($R21="",$J21=""),"",IFERROR($R21/$J21,""))</f>
        <v/>
      </c>
      <c r="T21" s="60">
        <f>IF(OR($S21="",$N21=""),"",IFERROR($S21/(1-$N21),""))</f>
        <v/>
      </c>
      <c r="U21" s="32">
        <f>IF(COUNTA($A21:$K21)=0,"",IF($B21="","Enter technician / crew",IF($C21="","Enter labor description",IF($D21="","Select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limits",IF($A21="","Enter effective date",IF($E21="","Enter base wage",IF($G21="","Enter regular paid hours",IF($H21="","Enter overtime hours",IF($J21="","Enter productive hours",IF(OR($A21&lt;Assumptions!$B$23,$A21&gt;Assumptions!$B$24),"Check effective date",IF(OR($E21&lt;Assumptions!$B$7,$E21&gt;Assumptions!$B$8),"Check base wage",IF(OR($L21&lt;Assumptions!$B$9,$L21&gt;Assumptions!$B$10),"Check burden rate",IF(OR($G21&lt;Assumptions!$B$11,$G21&gt;Assumptions!$B$12),"Check regular hours",IF(OR($H21&lt;Assumptions!$B$13,$H21&gt;Assumptions!$B$14),"Check overtime hours",IF(OR($M21&lt;Assumptions!$B$15,$M21&gt;Assumptions!$B$16),"Check OT multiplier",IF(OR($J21&lt;Assumptions!$B$17,$J21&gt;Assumptions!$B$18,$J21&gt;$G21+$H21),"Check productive hours",IF(OR($N21&lt;Assumptions!$B$19,$N21&gt;Assumptions!$B$20),"Check target margin",IF($S21&gt;Assumptions!$B$21,"Review loaded cost",IF($T21&gt;Assumptions!$B$22,"Review planning price","Ready for review")))))))))))))))))))))</f>
        <v/>
      </c>
    </row>
    <row r="22" ht="22" customHeight="1">
      <c r="A22" s="52" t="n"/>
      <c r="B22" s="22" t="n"/>
      <c r="C22" s="22" t="n"/>
      <c r="D22" s="23" t="n"/>
      <c r="E22" s="53" t="n"/>
      <c r="F22" s="54" t="n"/>
      <c r="G22" s="55" t="n"/>
      <c r="H22" s="55" t="n"/>
      <c r="I22" s="56" t="n"/>
      <c r="J22" s="55" t="n"/>
      <c r="K22" s="54" t="n"/>
      <c r="L22" s="61">
        <f>IF($B22="","",IF($F22="",Assumptions!$B$4,$F22))</f>
        <v/>
      </c>
      <c r="M22" s="62">
        <f>IF($B22="","",IF($I22="",Assumptions!$B$5,$I22))</f>
        <v/>
      </c>
      <c r="N22" s="61">
        <f>IF($B22="","",IF($K22="",Assumptions!$B$6,$K22))</f>
        <v/>
      </c>
      <c r="O22" s="63">
        <f>IF(OR($B22="",$E22="",$G22=""),"",$E22*$G22)</f>
        <v/>
      </c>
      <c r="P22" s="63">
        <f>IF(OR($B22="",$E22="",$H22="",$M22=""),"",$E22*$H22*$M22)</f>
        <v/>
      </c>
      <c r="Q22" s="63">
        <f>IF(OR($O22="",$P22="",$L22=""),"",SUM($O22:$P22)*$L22)</f>
        <v/>
      </c>
      <c r="R22" s="63">
        <f>IF(OR($O22="",$P22="",$Q22=""),"",SUM($O22:$Q22))</f>
        <v/>
      </c>
      <c r="S22" s="64">
        <f>IF(OR($R22="",$J22=""),"",IFERROR($R22/$J22,""))</f>
        <v/>
      </c>
      <c r="T22" s="64">
        <f>IF(OR($S22="",$N22=""),"",IFERROR($S22/(1-$N22),""))</f>
        <v/>
      </c>
      <c r="U22" s="37">
        <f>IF(COUNTA($A22:$K22)=0,"",IF($B22="","Enter technician / crew",IF($C22="","Enter labor description",IF($D22="","Select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limits",IF($A22="","Enter effective date",IF($E22="","Enter base wage",IF($G22="","Enter regular paid hours",IF($H22="","Enter overtime hours",IF($J22="","Enter productive hours",IF(OR($A22&lt;Assumptions!$B$23,$A22&gt;Assumptions!$B$24),"Check effective date",IF(OR($E22&lt;Assumptions!$B$7,$E22&gt;Assumptions!$B$8),"Check base wage",IF(OR($L22&lt;Assumptions!$B$9,$L22&gt;Assumptions!$B$10),"Check burden rate",IF(OR($G22&lt;Assumptions!$B$11,$G22&gt;Assumptions!$B$12),"Check regular hours",IF(OR($H22&lt;Assumptions!$B$13,$H22&gt;Assumptions!$B$14),"Check overtime hours",IF(OR($M22&lt;Assumptions!$B$15,$M22&gt;Assumptions!$B$16),"Check OT multiplier",IF(OR($J22&lt;Assumptions!$B$17,$J22&gt;Assumptions!$B$18,$J22&gt;$G22+$H22),"Check productive hours",IF(OR($N22&lt;Assumptions!$B$19,$N22&gt;Assumptions!$B$20),"Check target margin",IF($S22&gt;Assumptions!$B$21,"Review loaded cost",IF($T22&gt;Assumptions!$B$22,"Review planning price","Ready for review")))))))))))))))))))))</f>
        <v/>
      </c>
    </row>
    <row r="23" ht="22" customHeight="1">
      <c r="A23" s="52" t="n"/>
      <c r="B23" s="22" t="n"/>
      <c r="C23" s="22" t="n"/>
      <c r="D23" s="23" t="n"/>
      <c r="E23" s="53" t="n"/>
      <c r="F23" s="54" t="n"/>
      <c r="G23" s="55" t="n"/>
      <c r="H23" s="55" t="n"/>
      <c r="I23" s="56" t="n"/>
      <c r="J23" s="55" t="n"/>
      <c r="K23" s="54" t="n"/>
      <c r="L23" s="57">
        <f>IF($B23="","",IF($F23="",Assumptions!$B$4,$F23))</f>
        <v/>
      </c>
      <c r="M23" s="58">
        <f>IF($B23="","",IF($I23="",Assumptions!$B$5,$I23))</f>
        <v/>
      </c>
      <c r="N23" s="57">
        <f>IF($B23="","",IF($K23="",Assumptions!$B$6,$K23))</f>
        <v/>
      </c>
      <c r="O23" s="59">
        <f>IF(OR($B23="",$E23="",$G23=""),"",$E23*$G23)</f>
        <v/>
      </c>
      <c r="P23" s="59">
        <f>IF(OR($B23="",$E23="",$H23="",$M23=""),"",$E23*$H23*$M23)</f>
        <v/>
      </c>
      <c r="Q23" s="59">
        <f>IF(OR($O23="",$P23="",$L23=""),"",SUM($O23:$P23)*$L23)</f>
        <v/>
      </c>
      <c r="R23" s="59">
        <f>IF(OR($O23="",$P23="",$Q23=""),"",SUM($O23:$Q23))</f>
        <v/>
      </c>
      <c r="S23" s="60">
        <f>IF(OR($R23="",$J23=""),"",IFERROR($R23/$J23,""))</f>
        <v/>
      </c>
      <c r="T23" s="60">
        <f>IF(OR($S23="",$N23=""),"",IFERROR($S23/(1-$N23),""))</f>
        <v/>
      </c>
      <c r="U23" s="32">
        <f>IF(COUNTA($A23:$K23)=0,"",IF($B23="","Enter technician / crew",IF($C23="","Enter labor description",IF($D23="","Select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limits",IF($A23="","Enter effective date",IF($E23="","Enter base wage",IF($G23="","Enter regular paid hours",IF($H23="","Enter overtime hours",IF($J23="","Enter productive hours",IF(OR($A23&lt;Assumptions!$B$23,$A23&gt;Assumptions!$B$24),"Check effective date",IF(OR($E23&lt;Assumptions!$B$7,$E23&gt;Assumptions!$B$8),"Check base wage",IF(OR($L23&lt;Assumptions!$B$9,$L23&gt;Assumptions!$B$10),"Check burden rate",IF(OR($G23&lt;Assumptions!$B$11,$G23&gt;Assumptions!$B$12),"Check regular hours",IF(OR($H23&lt;Assumptions!$B$13,$H23&gt;Assumptions!$B$14),"Check overtime hours",IF(OR($M23&lt;Assumptions!$B$15,$M23&gt;Assumptions!$B$16),"Check OT multiplier",IF(OR($J23&lt;Assumptions!$B$17,$J23&gt;Assumptions!$B$18,$J23&gt;$G23+$H23),"Check productive hours",IF(OR($N23&lt;Assumptions!$B$19,$N23&gt;Assumptions!$B$20),"Check target margin",IF($S23&gt;Assumptions!$B$21,"Review loaded cost",IF($T23&gt;Assumptions!$B$22,"Review planning price","Ready for review")))))))))))))))))))))</f>
        <v/>
      </c>
    </row>
    <row r="24" ht="22" customHeight="1">
      <c r="A24" s="52" t="n"/>
      <c r="B24" s="22" t="n"/>
      <c r="C24" s="22" t="n"/>
      <c r="D24" s="23" t="n"/>
      <c r="E24" s="53" t="n"/>
      <c r="F24" s="54" t="n"/>
      <c r="G24" s="55" t="n"/>
      <c r="H24" s="55" t="n"/>
      <c r="I24" s="56" t="n"/>
      <c r="J24" s="55" t="n"/>
      <c r="K24" s="54" t="n"/>
      <c r="L24" s="61">
        <f>IF($B24="","",IF($F24="",Assumptions!$B$4,$F24))</f>
        <v/>
      </c>
      <c r="M24" s="62">
        <f>IF($B24="","",IF($I24="",Assumptions!$B$5,$I24))</f>
        <v/>
      </c>
      <c r="N24" s="61">
        <f>IF($B24="","",IF($K24="",Assumptions!$B$6,$K24))</f>
        <v/>
      </c>
      <c r="O24" s="63">
        <f>IF(OR($B24="",$E24="",$G24=""),"",$E24*$G24)</f>
        <v/>
      </c>
      <c r="P24" s="63">
        <f>IF(OR($B24="",$E24="",$H24="",$M24=""),"",$E24*$H24*$M24)</f>
        <v/>
      </c>
      <c r="Q24" s="63">
        <f>IF(OR($O24="",$P24="",$L24=""),"",SUM($O24:$P24)*$L24)</f>
        <v/>
      </c>
      <c r="R24" s="63">
        <f>IF(OR($O24="",$P24="",$Q24=""),"",SUM($O24:$Q24))</f>
        <v/>
      </c>
      <c r="S24" s="64">
        <f>IF(OR($R24="",$J24=""),"",IFERROR($R24/$J24,""))</f>
        <v/>
      </c>
      <c r="T24" s="64">
        <f>IF(OR($S24="",$N24=""),"",IFERROR($S24/(1-$N24),""))</f>
        <v/>
      </c>
      <c r="U24" s="37">
        <f>IF(COUNTA($A24:$K24)=0,"",IF($B24="","Enter technician / crew",IF($C24="","Enter labor description",IF($D24="","Select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limits",IF($A24="","Enter effective date",IF($E24="","Enter base wage",IF($G24="","Enter regular paid hours",IF($H24="","Enter overtime hours",IF($J24="","Enter productive hours",IF(OR($A24&lt;Assumptions!$B$23,$A24&gt;Assumptions!$B$24),"Check effective date",IF(OR($E24&lt;Assumptions!$B$7,$E24&gt;Assumptions!$B$8),"Check base wage",IF(OR($L24&lt;Assumptions!$B$9,$L24&gt;Assumptions!$B$10),"Check burden rate",IF(OR($G24&lt;Assumptions!$B$11,$G24&gt;Assumptions!$B$12),"Check regular hours",IF(OR($H24&lt;Assumptions!$B$13,$H24&gt;Assumptions!$B$14),"Check overtime hours",IF(OR($M24&lt;Assumptions!$B$15,$M24&gt;Assumptions!$B$16),"Check OT multiplier",IF(OR($J24&lt;Assumptions!$B$17,$J24&gt;Assumptions!$B$18,$J24&gt;$G24+$H24),"Check productive hours",IF(OR($N24&lt;Assumptions!$B$19,$N24&gt;Assumptions!$B$20),"Check target margin",IF($S24&gt;Assumptions!$B$21,"Review loaded cost",IF($T24&gt;Assumptions!$B$22,"Review planning price","Ready for review")))))))))))))))))))))</f>
        <v/>
      </c>
    </row>
    <row r="25" ht="22" customHeight="1">
      <c r="A25" s="52" t="n"/>
      <c r="B25" s="22" t="n"/>
      <c r="C25" s="22" t="n"/>
      <c r="D25" s="23" t="n"/>
      <c r="E25" s="53" t="n"/>
      <c r="F25" s="54" t="n"/>
      <c r="G25" s="55" t="n"/>
      <c r="H25" s="55" t="n"/>
      <c r="I25" s="56" t="n"/>
      <c r="J25" s="55" t="n"/>
      <c r="K25" s="54" t="n"/>
      <c r="L25" s="57">
        <f>IF($B25="","",IF($F25="",Assumptions!$B$4,$F25))</f>
        <v/>
      </c>
      <c r="M25" s="58">
        <f>IF($B25="","",IF($I25="",Assumptions!$B$5,$I25))</f>
        <v/>
      </c>
      <c r="N25" s="57">
        <f>IF($B25="","",IF($K25="",Assumptions!$B$6,$K25))</f>
        <v/>
      </c>
      <c r="O25" s="59">
        <f>IF(OR($B25="",$E25="",$G25=""),"",$E25*$G25)</f>
        <v/>
      </c>
      <c r="P25" s="59">
        <f>IF(OR($B25="",$E25="",$H25="",$M25=""),"",$E25*$H25*$M25)</f>
        <v/>
      </c>
      <c r="Q25" s="59">
        <f>IF(OR($O25="",$P25="",$L25=""),"",SUM($O25:$P25)*$L25)</f>
        <v/>
      </c>
      <c r="R25" s="59">
        <f>IF(OR($O25="",$P25="",$Q25=""),"",SUM($O25:$Q25))</f>
        <v/>
      </c>
      <c r="S25" s="60">
        <f>IF(OR($R25="",$J25=""),"",IFERROR($R25/$J25,""))</f>
        <v/>
      </c>
      <c r="T25" s="60">
        <f>IF(OR($S25="",$N25=""),"",IFERROR($S25/(1-$N25),""))</f>
        <v/>
      </c>
      <c r="U25" s="32">
        <f>IF(COUNTA($A25:$K25)=0,"",IF($B25="","Enter technician / crew",IF($C25="","Enter labor description",IF($D25="","Select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limits",IF($A25="","Enter effective date",IF($E25="","Enter base wage",IF($G25="","Enter regular paid hours",IF($H25="","Enter overtime hours",IF($J25="","Enter productive hours",IF(OR($A25&lt;Assumptions!$B$23,$A25&gt;Assumptions!$B$24),"Check effective date",IF(OR($E25&lt;Assumptions!$B$7,$E25&gt;Assumptions!$B$8),"Check base wage",IF(OR($L25&lt;Assumptions!$B$9,$L25&gt;Assumptions!$B$10),"Check burden rate",IF(OR($G25&lt;Assumptions!$B$11,$G25&gt;Assumptions!$B$12),"Check regular hours",IF(OR($H25&lt;Assumptions!$B$13,$H25&gt;Assumptions!$B$14),"Check overtime hours",IF(OR($M25&lt;Assumptions!$B$15,$M25&gt;Assumptions!$B$16),"Check OT multiplier",IF(OR($J25&lt;Assumptions!$B$17,$J25&gt;Assumptions!$B$18,$J25&gt;$G25+$H25),"Check productive hours",IF(OR($N25&lt;Assumptions!$B$19,$N25&gt;Assumptions!$B$20),"Check target margin",IF($S25&gt;Assumptions!$B$21,"Review loaded cost",IF($T25&gt;Assumptions!$B$22,"Review planning price","Ready for review")))))))))))))))))))))</f>
        <v/>
      </c>
    </row>
    <row r="26" ht="22" customHeight="1">
      <c r="A26" s="52" t="n"/>
      <c r="B26" s="22" t="n"/>
      <c r="C26" s="22" t="n"/>
      <c r="D26" s="23" t="n"/>
      <c r="E26" s="53" t="n"/>
      <c r="F26" s="54" t="n"/>
      <c r="G26" s="55" t="n"/>
      <c r="H26" s="55" t="n"/>
      <c r="I26" s="56" t="n"/>
      <c r="J26" s="55" t="n"/>
      <c r="K26" s="54" t="n"/>
      <c r="L26" s="61">
        <f>IF($B26="","",IF($F26="",Assumptions!$B$4,$F26))</f>
        <v/>
      </c>
      <c r="M26" s="62">
        <f>IF($B26="","",IF($I26="",Assumptions!$B$5,$I26))</f>
        <v/>
      </c>
      <c r="N26" s="61">
        <f>IF($B26="","",IF($K26="",Assumptions!$B$6,$K26))</f>
        <v/>
      </c>
      <c r="O26" s="63">
        <f>IF(OR($B26="",$E26="",$G26=""),"",$E26*$G26)</f>
        <v/>
      </c>
      <c r="P26" s="63">
        <f>IF(OR($B26="",$E26="",$H26="",$M26=""),"",$E26*$H26*$M26)</f>
        <v/>
      </c>
      <c r="Q26" s="63">
        <f>IF(OR($O26="",$P26="",$L26=""),"",SUM($O26:$P26)*$L26)</f>
        <v/>
      </c>
      <c r="R26" s="63">
        <f>IF(OR($O26="",$P26="",$Q26=""),"",SUM($O26:$Q26))</f>
        <v/>
      </c>
      <c r="S26" s="64">
        <f>IF(OR($R26="",$J26=""),"",IFERROR($R26/$J26,""))</f>
        <v/>
      </c>
      <c r="T26" s="64">
        <f>IF(OR($S26="",$N26=""),"",IFERROR($S26/(1-$N26),""))</f>
        <v/>
      </c>
      <c r="U26" s="37">
        <f>IF(COUNTA($A26:$K26)=0,"",IF($B26="","Enter technician / crew",IF($C26="","Enter labor description",IF($D26="","Select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limits",IF($A26="","Enter effective date",IF($E26="","Enter base wage",IF($G26="","Enter regular paid hours",IF($H26="","Enter overtime hours",IF($J26="","Enter productive hours",IF(OR($A26&lt;Assumptions!$B$23,$A26&gt;Assumptions!$B$24),"Check effective date",IF(OR($E26&lt;Assumptions!$B$7,$E26&gt;Assumptions!$B$8),"Check base wage",IF(OR($L26&lt;Assumptions!$B$9,$L26&gt;Assumptions!$B$10),"Check burden rate",IF(OR($G26&lt;Assumptions!$B$11,$G26&gt;Assumptions!$B$12),"Check regular hours",IF(OR($H26&lt;Assumptions!$B$13,$H26&gt;Assumptions!$B$14),"Check overtime hours",IF(OR($M26&lt;Assumptions!$B$15,$M26&gt;Assumptions!$B$16),"Check OT multiplier",IF(OR($J26&lt;Assumptions!$B$17,$J26&gt;Assumptions!$B$18,$J26&gt;$G26+$H26),"Check productive hours",IF(OR($N26&lt;Assumptions!$B$19,$N26&gt;Assumptions!$B$20),"Check target margin",IF($S26&gt;Assumptions!$B$21,"Review loaded cost",IF($T26&gt;Assumptions!$B$22,"Review planning price","Ready for review")))))))))))))))))))))</f>
        <v/>
      </c>
    </row>
    <row r="27" ht="22" customHeight="1">
      <c r="A27" s="52" t="n"/>
      <c r="B27" s="22" t="n"/>
      <c r="C27" s="22" t="n"/>
      <c r="D27" s="23" t="n"/>
      <c r="E27" s="53" t="n"/>
      <c r="F27" s="54" t="n"/>
      <c r="G27" s="55" t="n"/>
      <c r="H27" s="55" t="n"/>
      <c r="I27" s="56" t="n"/>
      <c r="J27" s="55" t="n"/>
      <c r="K27" s="54" t="n"/>
      <c r="L27" s="57">
        <f>IF($B27="","",IF($F27="",Assumptions!$B$4,$F27))</f>
        <v/>
      </c>
      <c r="M27" s="58">
        <f>IF($B27="","",IF($I27="",Assumptions!$B$5,$I27))</f>
        <v/>
      </c>
      <c r="N27" s="57">
        <f>IF($B27="","",IF($K27="",Assumptions!$B$6,$K27))</f>
        <v/>
      </c>
      <c r="O27" s="59">
        <f>IF(OR($B27="",$E27="",$G27=""),"",$E27*$G27)</f>
        <v/>
      </c>
      <c r="P27" s="59">
        <f>IF(OR($B27="",$E27="",$H27="",$M27=""),"",$E27*$H27*$M27)</f>
        <v/>
      </c>
      <c r="Q27" s="59">
        <f>IF(OR($O27="",$P27="",$L27=""),"",SUM($O27:$P27)*$L27)</f>
        <v/>
      </c>
      <c r="R27" s="59">
        <f>IF(OR($O27="",$P27="",$Q27=""),"",SUM($O27:$Q27))</f>
        <v/>
      </c>
      <c r="S27" s="60">
        <f>IF(OR($R27="",$J27=""),"",IFERROR($R27/$J27,""))</f>
        <v/>
      </c>
      <c r="T27" s="60">
        <f>IF(OR($S27="",$N27=""),"",IFERROR($S27/(1-$N27),""))</f>
        <v/>
      </c>
      <c r="U27" s="32">
        <f>IF(COUNTA($A27:$K27)=0,"",IF($B27="","Enter technician / crew",IF($C27="","Enter labor description",IF($D27="","Select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limits",IF($A27="","Enter effective date",IF($E27="","Enter base wage",IF($G27="","Enter regular paid hours",IF($H27="","Enter overtime hours",IF($J27="","Enter productive hours",IF(OR($A27&lt;Assumptions!$B$23,$A27&gt;Assumptions!$B$24),"Check effective date",IF(OR($E27&lt;Assumptions!$B$7,$E27&gt;Assumptions!$B$8),"Check base wage",IF(OR($L27&lt;Assumptions!$B$9,$L27&gt;Assumptions!$B$10),"Check burden rate",IF(OR($G27&lt;Assumptions!$B$11,$G27&gt;Assumptions!$B$12),"Check regular hours",IF(OR($H27&lt;Assumptions!$B$13,$H27&gt;Assumptions!$B$14),"Check overtime hours",IF(OR($M27&lt;Assumptions!$B$15,$M27&gt;Assumptions!$B$16),"Check OT multiplier",IF(OR($J27&lt;Assumptions!$B$17,$J27&gt;Assumptions!$B$18,$J27&gt;$G27+$H27),"Check productive hours",IF(OR($N27&lt;Assumptions!$B$19,$N27&gt;Assumptions!$B$20),"Check target margin",IF($S27&gt;Assumptions!$B$21,"Review loaded cost",IF($T27&gt;Assumptions!$B$22,"Review planning price","Ready for review")))))))))))))))))))))</f>
        <v/>
      </c>
    </row>
    <row r="28" ht="22" customHeight="1">
      <c r="A28" s="52" t="n"/>
      <c r="B28" s="22" t="n"/>
      <c r="C28" s="22" t="n"/>
      <c r="D28" s="23" t="n"/>
      <c r="E28" s="53" t="n"/>
      <c r="F28" s="54" t="n"/>
      <c r="G28" s="55" t="n"/>
      <c r="H28" s="55" t="n"/>
      <c r="I28" s="56" t="n"/>
      <c r="J28" s="55" t="n"/>
      <c r="K28" s="54" t="n"/>
      <c r="L28" s="61">
        <f>IF($B28="","",IF($F28="",Assumptions!$B$4,$F28))</f>
        <v/>
      </c>
      <c r="M28" s="62">
        <f>IF($B28="","",IF($I28="",Assumptions!$B$5,$I28))</f>
        <v/>
      </c>
      <c r="N28" s="61">
        <f>IF($B28="","",IF($K28="",Assumptions!$B$6,$K28))</f>
        <v/>
      </c>
      <c r="O28" s="63">
        <f>IF(OR($B28="",$E28="",$G28=""),"",$E28*$G28)</f>
        <v/>
      </c>
      <c r="P28" s="63">
        <f>IF(OR($B28="",$E28="",$H28="",$M28=""),"",$E28*$H28*$M28)</f>
        <v/>
      </c>
      <c r="Q28" s="63">
        <f>IF(OR($O28="",$P28="",$L28=""),"",SUM($O28:$P28)*$L28)</f>
        <v/>
      </c>
      <c r="R28" s="63">
        <f>IF(OR($O28="",$P28="",$Q28=""),"",SUM($O28:$Q28))</f>
        <v/>
      </c>
      <c r="S28" s="64">
        <f>IF(OR($R28="",$J28=""),"",IFERROR($R28/$J28,""))</f>
        <v/>
      </c>
      <c r="T28" s="64">
        <f>IF(OR($S28="",$N28=""),"",IFERROR($S28/(1-$N28),""))</f>
        <v/>
      </c>
      <c r="U28" s="37">
        <f>IF(COUNTA($A28:$K28)=0,"",IF($B28="","Enter technician / crew",IF($C28="","Enter labor description",IF($D28="","Select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limits",IF($A28="","Enter effective date",IF($E28="","Enter base wage",IF($G28="","Enter regular paid hours",IF($H28="","Enter overtime hours",IF($J28="","Enter productive hours",IF(OR($A28&lt;Assumptions!$B$23,$A28&gt;Assumptions!$B$24),"Check effective date",IF(OR($E28&lt;Assumptions!$B$7,$E28&gt;Assumptions!$B$8),"Check base wage",IF(OR($L28&lt;Assumptions!$B$9,$L28&gt;Assumptions!$B$10),"Check burden rate",IF(OR($G28&lt;Assumptions!$B$11,$G28&gt;Assumptions!$B$12),"Check regular hours",IF(OR($H28&lt;Assumptions!$B$13,$H28&gt;Assumptions!$B$14),"Check overtime hours",IF(OR($M28&lt;Assumptions!$B$15,$M28&gt;Assumptions!$B$16),"Check OT multiplier",IF(OR($J28&lt;Assumptions!$B$17,$J28&gt;Assumptions!$B$18,$J28&gt;$G28+$H28),"Check productive hours",IF(OR($N28&lt;Assumptions!$B$19,$N28&gt;Assumptions!$B$20),"Check target margin",IF($S28&gt;Assumptions!$B$21,"Review loaded cost",IF($T28&gt;Assumptions!$B$22,"Review planning price","Ready for review")))))))))))))))))))))</f>
        <v/>
      </c>
    </row>
    <row r="29" ht="22" customHeight="1">
      <c r="A29" s="52" t="n"/>
      <c r="B29" s="22" t="n"/>
      <c r="C29" s="22" t="n"/>
      <c r="D29" s="23" t="n"/>
      <c r="E29" s="53" t="n"/>
      <c r="F29" s="54" t="n"/>
      <c r="G29" s="55" t="n"/>
      <c r="H29" s="55" t="n"/>
      <c r="I29" s="56" t="n"/>
      <c r="J29" s="55" t="n"/>
      <c r="K29" s="54" t="n"/>
      <c r="L29" s="57">
        <f>IF($B29="","",IF($F29="",Assumptions!$B$4,$F29))</f>
        <v/>
      </c>
      <c r="M29" s="58">
        <f>IF($B29="","",IF($I29="",Assumptions!$B$5,$I29))</f>
        <v/>
      </c>
      <c r="N29" s="57">
        <f>IF($B29="","",IF($K29="",Assumptions!$B$6,$K29))</f>
        <v/>
      </c>
      <c r="O29" s="59">
        <f>IF(OR($B29="",$E29="",$G29=""),"",$E29*$G29)</f>
        <v/>
      </c>
      <c r="P29" s="59">
        <f>IF(OR($B29="",$E29="",$H29="",$M29=""),"",$E29*$H29*$M29)</f>
        <v/>
      </c>
      <c r="Q29" s="59">
        <f>IF(OR($O29="",$P29="",$L29=""),"",SUM($O29:$P29)*$L29)</f>
        <v/>
      </c>
      <c r="R29" s="59">
        <f>IF(OR($O29="",$P29="",$Q29=""),"",SUM($O29:$Q29))</f>
        <v/>
      </c>
      <c r="S29" s="60">
        <f>IF(OR($R29="",$J29=""),"",IFERROR($R29/$J29,""))</f>
        <v/>
      </c>
      <c r="T29" s="60">
        <f>IF(OR($S29="",$N29=""),"",IFERROR($S29/(1-$N29),""))</f>
        <v/>
      </c>
      <c r="U29" s="32">
        <f>IF(COUNTA($A29:$K29)=0,"",IF($B29="","Enter technician / crew",IF($C29="","Enter labor description",IF($D29="","Select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limits",IF($A29="","Enter effective date",IF($E29="","Enter base wage",IF($G29="","Enter regular paid hours",IF($H29="","Enter overtime hours",IF($J29="","Enter productive hours",IF(OR($A29&lt;Assumptions!$B$23,$A29&gt;Assumptions!$B$24),"Check effective date",IF(OR($E29&lt;Assumptions!$B$7,$E29&gt;Assumptions!$B$8),"Check base wage",IF(OR($L29&lt;Assumptions!$B$9,$L29&gt;Assumptions!$B$10),"Check burden rate",IF(OR($G29&lt;Assumptions!$B$11,$G29&gt;Assumptions!$B$12),"Check regular hours",IF(OR($H29&lt;Assumptions!$B$13,$H29&gt;Assumptions!$B$14),"Check overtime hours",IF(OR($M29&lt;Assumptions!$B$15,$M29&gt;Assumptions!$B$16),"Check OT multiplier",IF(OR($J29&lt;Assumptions!$B$17,$J29&gt;Assumptions!$B$18,$J29&gt;$G29+$H29),"Check productive hours",IF(OR($N29&lt;Assumptions!$B$19,$N29&gt;Assumptions!$B$20),"Check target margin",IF($S29&gt;Assumptions!$B$21,"Review loaded cost",IF($T29&gt;Assumptions!$B$22,"Review planning price","Ready for review")))))))))))))))))))))</f>
        <v/>
      </c>
    </row>
    <row r="30" ht="22" customHeight="1">
      <c r="A30" s="52" t="n"/>
      <c r="B30" s="22" t="n"/>
      <c r="C30" s="22" t="n"/>
      <c r="D30" s="23" t="n"/>
      <c r="E30" s="53" t="n"/>
      <c r="F30" s="54" t="n"/>
      <c r="G30" s="55" t="n"/>
      <c r="H30" s="55" t="n"/>
      <c r="I30" s="56" t="n"/>
      <c r="J30" s="55" t="n"/>
      <c r="K30" s="54" t="n"/>
      <c r="L30" s="61">
        <f>IF($B30="","",IF($F30="",Assumptions!$B$4,$F30))</f>
        <v/>
      </c>
      <c r="M30" s="62">
        <f>IF($B30="","",IF($I30="",Assumptions!$B$5,$I30))</f>
        <v/>
      </c>
      <c r="N30" s="61">
        <f>IF($B30="","",IF($K30="",Assumptions!$B$6,$K30))</f>
        <v/>
      </c>
      <c r="O30" s="63">
        <f>IF(OR($B30="",$E30="",$G30=""),"",$E30*$G30)</f>
        <v/>
      </c>
      <c r="P30" s="63">
        <f>IF(OR($B30="",$E30="",$H30="",$M30=""),"",$E30*$H30*$M30)</f>
        <v/>
      </c>
      <c r="Q30" s="63">
        <f>IF(OR($O30="",$P30="",$L30=""),"",SUM($O30:$P30)*$L30)</f>
        <v/>
      </c>
      <c r="R30" s="63">
        <f>IF(OR($O30="",$P30="",$Q30=""),"",SUM($O30:$Q30))</f>
        <v/>
      </c>
      <c r="S30" s="64">
        <f>IF(OR($R30="",$J30=""),"",IFERROR($R30/$J30,""))</f>
        <v/>
      </c>
      <c r="T30" s="64">
        <f>IF(OR($S30="",$N30=""),"",IFERROR($S30/(1-$N30),""))</f>
        <v/>
      </c>
      <c r="U30" s="37">
        <f>IF(COUNTA($A30:$K30)=0,"",IF($B30="","Enter technician / crew",IF($C30="","Enter labor description",IF($D30="","Select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limits",IF($A30="","Enter effective date",IF($E30="","Enter base wage",IF($G30="","Enter regular paid hours",IF($H30="","Enter overtime hours",IF($J30="","Enter productive hours",IF(OR($A30&lt;Assumptions!$B$23,$A30&gt;Assumptions!$B$24),"Check effective date",IF(OR($E30&lt;Assumptions!$B$7,$E30&gt;Assumptions!$B$8),"Check base wage",IF(OR($L30&lt;Assumptions!$B$9,$L30&gt;Assumptions!$B$10),"Check burden rate",IF(OR($G30&lt;Assumptions!$B$11,$G30&gt;Assumptions!$B$12),"Check regular hours",IF(OR($H30&lt;Assumptions!$B$13,$H30&gt;Assumptions!$B$14),"Check overtime hours",IF(OR($M30&lt;Assumptions!$B$15,$M30&gt;Assumptions!$B$16),"Check OT multiplier",IF(OR($J30&lt;Assumptions!$B$17,$J30&gt;Assumptions!$B$18,$J30&gt;$G30+$H30),"Check productive hours",IF(OR($N30&lt;Assumptions!$B$19,$N30&gt;Assumptions!$B$20),"Check target margin",IF($S30&gt;Assumptions!$B$21,"Review loaded cost",IF($T30&gt;Assumptions!$B$22,"Review planning price","Ready for review")))))))))))))))))))))</f>
        <v/>
      </c>
    </row>
    <row r="31" ht="22" customHeight="1">
      <c r="A31" s="52" t="n"/>
      <c r="B31" s="22" t="n"/>
      <c r="C31" s="22" t="n"/>
      <c r="D31" s="23" t="n"/>
      <c r="E31" s="53" t="n"/>
      <c r="F31" s="54" t="n"/>
      <c r="G31" s="55" t="n"/>
      <c r="H31" s="55" t="n"/>
      <c r="I31" s="56" t="n"/>
      <c r="J31" s="55" t="n"/>
      <c r="K31" s="54" t="n"/>
      <c r="L31" s="57">
        <f>IF($B31="","",IF($F31="",Assumptions!$B$4,$F31))</f>
        <v/>
      </c>
      <c r="M31" s="58">
        <f>IF($B31="","",IF($I31="",Assumptions!$B$5,$I31))</f>
        <v/>
      </c>
      <c r="N31" s="57">
        <f>IF($B31="","",IF($K31="",Assumptions!$B$6,$K31))</f>
        <v/>
      </c>
      <c r="O31" s="59">
        <f>IF(OR($B31="",$E31="",$G31=""),"",$E31*$G31)</f>
        <v/>
      </c>
      <c r="P31" s="59">
        <f>IF(OR($B31="",$E31="",$H31="",$M31=""),"",$E31*$H31*$M31)</f>
        <v/>
      </c>
      <c r="Q31" s="59">
        <f>IF(OR($O31="",$P31="",$L31=""),"",SUM($O31:$P31)*$L31)</f>
        <v/>
      </c>
      <c r="R31" s="59">
        <f>IF(OR($O31="",$P31="",$Q31=""),"",SUM($O31:$Q31))</f>
        <v/>
      </c>
      <c r="S31" s="60">
        <f>IF(OR($R31="",$J31=""),"",IFERROR($R31/$J31,""))</f>
        <v/>
      </c>
      <c r="T31" s="60">
        <f>IF(OR($S31="",$N31=""),"",IFERROR($S31/(1-$N31),""))</f>
        <v/>
      </c>
      <c r="U31" s="32">
        <f>IF(COUNTA($A31:$K31)=0,"",IF($B31="","Enter technician / crew",IF($C31="","Enter labor description",IF($D31="","Select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limits",IF($A31="","Enter effective date",IF($E31="","Enter base wage",IF($G31="","Enter regular paid hours",IF($H31="","Enter overtime hours",IF($J31="","Enter productive hours",IF(OR($A31&lt;Assumptions!$B$23,$A31&gt;Assumptions!$B$24),"Check effective date",IF(OR($E31&lt;Assumptions!$B$7,$E31&gt;Assumptions!$B$8),"Check base wage",IF(OR($L31&lt;Assumptions!$B$9,$L31&gt;Assumptions!$B$10),"Check burden rate",IF(OR($G31&lt;Assumptions!$B$11,$G31&gt;Assumptions!$B$12),"Check regular hours",IF(OR($H31&lt;Assumptions!$B$13,$H31&gt;Assumptions!$B$14),"Check overtime hours",IF(OR($M31&lt;Assumptions!$B$15,$M31&gt;Assumptions!$B$16),"Check OT multiplier",IF(OR($J31&lt;Assumptions!$B$17,$J31&gt;Assumptions!$B$18,$J31&gt;$G31+$H31),"Check productive hours",IF(OR($N31&lt;Assumptions!$B$19,$N31&gt;Assumptions!$B$20),"Check target margin",IF($S31&gt;Assumptions!$B$21,"Review loaded cost",IF($T31&gt;Assumptions!$B$22,"Review planning price","Ready for review")))))))))))))))))))))</f>
        <v/>
      </c>
    </row>
    <row r="32" ht="22" customHeight="1">
      <c r="A32" s="52" t="n"/>
      <c r="B32" s="22" t="n"/>
      <c r="C32" s="22" t="n"/>
      <c r="D32" s="23" t="n"/>
      <c r="E32" s="53" t="n"/>
      <c r="F32" s="54" t="n"/>
      <c r="G32" s="55" t="n"/>
      <c r="H32" s="55" t="n"/>
      <c r="I32" s="56" t="n"/>
      <c r="J32" s="55" t="n"/>
      <c r="K32" s="54" t="n"/>
      <c r="L32" s="61">
        <f>IF($B32="","",IF($F32="",Assumptions!$B$4,$F32))</f>
        <v/>
      </c>
      <c r="M32" s="62">
        <f>IF($B32="","",IF($I32="",Assumptions!$B$5,$I32))</f>
        <v/>
      </c>
      <c r="N32" s="61">
        <f>IF($B32="","",IF($K32="",Assumptions!$B$6,$K32))</f>
        <v/>
      </c>
      <c r="O32" s="63">
        <f>IF(OR($B32="",$E32="",$G32=""),"",$E32*$G32)</f>
        <v/>
      </c>
      <c r="P32" s="63">
        <f>IF(OR($B32="",$E32="",$H32="",$M32=""),"",$E32*$H32*$M32)</f>
        <v/>
      </c>
      <c r="Q32" s="63">
        <f>IF(OR($O32="",$P32="",$L32=""),"",SUM($O32:$P32)*$L32)</f>
        <v/>
      </c>
      <c r="R32" s="63">
        <f>IF(OR($O32="",$P32="",$Q32=""),"",SUM($O32:$Q32))</f>
        <v/>
      </c>
      <c r="S32" s="64">
        <f>IF(OR($R32="",$J32=""),"",IFERROR($R32/$J32,""))</f>
        <v/>
      </c>
      <c r="T32" s="64">
        <f>IF(OR($S32="",$N32=""),"",IFERROR($S32/(1-$N32),""))</f>
        <v/>
      </c>
      <c r="U32" s="37">
        <f>IF(COUNTA($A32:$K32)=0,"",IF($B32="","Enter technician / crew",IF($C32="","Enter labor description",IF($D32="","Select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limits",IF($A32="","Enter effective date",IF($E32="","Enter base wage",IF($G32="","Enter regular paid hours",IF($H32="","Enter overtime hours",IF($J32="","Enter productive hours",IF(OR($A32&lt;Assumptions!$B$23,$A32&gt;Assumptions!$B$24),"Check effective date",IF(OR($E32&lt;Assumptions!$B$7,$E32&gt;Assumptions!$B$8),"Check base wage",IF(OR($L32&lt;Assumptions!$B$9,$L32&gt;Assumptions!$B$10),"Check burden rate",IF(OR($G32&lt;Assumptions!$B$11,$G32&gt;Assumptions!$B$12),"Check regular hours",IF(OR($H32&lt;Assumptions!$B$13,$H32&gt;Assumptions!$B$14),"Check overtime hours",IF(OR($M32&lt;Assumptions!$B$15,$M32&gt;Assumptions!$B$16),"Check OT multiplier",IF(OR($J32&lt;Assumptions!$B$17,$J32&gt;Assumptions!$B$18,$J32&gt;$G32+$H32),"Check productive hours",IF(OR($N32&lt;Assumptions!$B$19,$N32&gt;Assumptions!$B$20),"Check target margin",IF($S32&gt;Assumptions!$B$21,"Review loaded cost",IF($T32&gt;Assumptions!$B$22,"Review planning price","Ready for review")))))))))))))))))))))</f>
        <v/>
      </c>
    </row>
    <row r="33" ht="22" customHeight="1">
      <c r="A33" s="52" t="n"/>
      <c r="B33" s="22" t="n"/>
      <c r="C33" s="22" t="n"/>
      <c r="D33" s="23" t="n"/>
      <c r="E33" s="53" t="n"/>
      <c r="F33" s="54" t="n"/>
      <c r="G33" s="55" t="n"/>
      <c r="H33" s="55" t="n"/>
      <c r="I33" s="56" t="n"/>
      <c r="J33" s="55" t="n"/>
      <c r="K33" s="54" t="n"/>
      <c r="L33" s="57">
        <f>IF($B33="","",IF($F33="",Assumptions!$B$4,$F33))</f>
        <v/>
      </c>
      <c r="M33" s="58">
        <f>IF($B33="","",IF($I33="",Assumptions!$B$5,$I33))</f>
        <v/>
      </c>
      <c r="N33" s="57">
        <f>IF($B33="","",IF($K33="",Assumptions!$B$6,$K33))</f>
        <v/>
      </c>
      <c r="O33" s="59">
        <f>IF(OR($B33="",$E33="",$G33=""),"",$E33*$G33)</f>
        <v/>
      </c>
      <c r="P33" s="59">
        <f>IF(OR($B33="",$E33="",$H33="",$M33=""),"",$E33*$H33*$M33)</f>
        <v/>
      </c>
      <c r="Q33" s="59">
        <f>IF(OR($O33="",$P33="",$L33=""),"",SUM($O33:$P33)*$L33)</f>
        <v/>
      </c>
      <c r="R33" s="59">
        <f>IF(OR($O33="",$P33="",$Q33=""),"",SUM($O33:$Q33))</f>
        <v/>
      </c>
      <c r="S33" s="60">
        <f>IF(OR($R33="",$J33=""),"",IFERROR($R33/$J33,""))</f>
        <v/>
      </c>
      <c r="T33" s="60">
        <f>IF(OR($S33="",$N33=""),"",IFERROR($S33/(1-$N33),""))</f>
        <v/>
      </c>
      <c r="U33" s="32">
        <f>IF(COUNTA($A33:$K33)=0,"",IF($B33="","Enter technician / crew",IF($C33="","Enter labor description",IF($D33="","Select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limits",IF($A33="","Enter effective date",IF($E33="","Enter base wage",IF($G33="","Enter regular paid hours",IF($H33="","Enter overtime hours",IF($J33="","Enter productive hours",IF(OR($A33&lt;Assumptions!$B$23,$A33&gt;Assumptions!$B$24),"Check effective date",IF(OR($E33&lt;Assumptions!$B$7,$E33&gt;Assumptions!$B$8),"Check base wage",IF(OR($L33&lt;Assumptions!$B$9,$L33&gt;Assumptions!$B$10),"Check burden rate",IF(OR($G33&lt;Assumptions!$B$11,$G33&gt;Assumptions!$B$12),"Check regular hours",IF(OR($H33&lt;Assumptions!$B$13,$H33&gt;Assumptions!$B$14),"Check overtime hours",IF(OR($M33&lt;Assumptions!$B$15,$M33&gt;Assumptions!$B$16),"Check OT multiplier",IF(OR($J33&lt;Assumptions!$B$17,$J33&gt;Assumptions!$B$18,$J33&gt;$G33+$H33),"Check productive hours",IF(OR($N33&lt;Assumptions!$B$19,$N33&gt;Assumptions!$B$20),"Check target margin",IF($S33&gt;Assumptions!$B$21,"Review loaded cost",IF($T33&gt;Assumptions!$B$22,"Review planning price","Ready for review")))))))))))))))))))))</f>
        <v/>
      </c>
    </row>
    <row r="34" ht="22" customHeight="1">
      <c r="A34" s="52" t="n"/>
      <c r="B34" s="22" t="n"/>
      <c r="C34" s="22" t="n"/>
      <c r="D34" s="23" t="n"/>
      <c r="E34" s="53" t="n"/>
      <c r="F34" s="54" t="n"/>
      <c r="G34" s="55" t="n"/>
      <c r="H34" s="55" t="n"/>
      <c r="I34" s="56" t="n"/>
      <c r="J34" s="55" t="n"/>
      <c r="K34" s="54" t="n"/>
      <c r="L34" s="61">
        <f>IF($B34="","",IF($F34="",Assumptions!$B$4,$F34))</f>
        <v/>
      </c>
      <c r="M34" s="62">
        <f>IF($B34="","",IF($I34="",Assumptions!$B$5,$I34))</f>
        <v/>
      </c>
      <c r="N34" s="61">
        <f>IF($B34="","",IF($K34="",Assumptions!$B$6,$K34))</f>
        <v/>
      </c>
      <c r="O34" s="63">
        <f>IF(OR($B34="",$E34="",$G34=""),"",$E34*$G34)</f>
        <v/>
      </c>
      <c r="P34" s="63">
        <f>IF(OR($B34="",$E34="",$H34="",$M34=""),"",$E34*$H34*$M34)</f>
        <v/>
      </c>
      <c r="Q34" s="63">
        <f>IF(OR($O34="",$P34="",$L34=""),"",SUM($O34:$P34)*$L34)</f>
        <v/>
      </c>
      <c r="R34" s="63">
        <f>IF(OR($O34="",$P34="",$Q34=""),"",SUM($O34:$Q34))</f>
        <v/>
      </c>
      <c r="S34" s="64">
        <f>IF(OR($R34="",$J34=""),"",IFERROR($R34/$J34,""))</f>
        <v/>
      </c>
      <c r="T34" s="64">
        <f>IF(OR($S34="",$N34=""),"",IFERROR($S34/(1-$N34),""))</f>
        <v/>
      </c>
      <c r="U34" s="37">
        <f>IF(COUNTA($A34:$K34)=0,"",IF($B34="","Enter technician / crew",IF($C34="","Enter labor description",IF($D34="","Select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limits",IF($A34="","Enter effective date",IF($E34="","Enter base wage",IF($G34="","Enter regular paid hours",IF($H34="","Enter overtime hours",IF($J34="","Enter productive hours",IF(OR($A34&lt;Assumptions!$B$23,$A34&gt;Assumptions!$B$24),"Check effective date",IF(OR($E34&lt;Assumptions!$B$7,$E34&gt;Assumptions!$B$8),"Check base wage",IF(OR($L34&lt;Assumptions!$B$9,$L34&gt;Assumptions!$B$10),"Check burden rate",IF(OR($G34&lt;Assumptions!$B$11,$G34&gt;Assumptions!$B$12),"Check regular hours",IF(OR($H34&lt;Assumptions!$B$13,$H34&gt;Assumptions!$B$14),"Check overtime hours",IF(OR($M34&lt;Assumptions!$B$15,$M34&gt;Assumptions!$B$16),"Check OT multiplier",IF(OR($J34&lt;Assumptions!$B$17,$J34&gt;Assumptions!$B$18,$J34&gt;$G34+$H34),"Check productive hours",IF(OR($N34&lt;Assumptions!$B$19,$N34&gt;Assumptions!$B$20),"Check target margin",IF($S34&gt;Assumptions!$B$21,"Review loaded cost",IF($T34&gt;Assumptions!$B$22,"Review planning price","Ready for review")))))))))))))))))))))</f>
        <v/>
      </c>
    </row>
    <row r="35" ht="22" customHeight="1">
      <c r="A35" s="52" t="n"/>
      <c r="B35" s="22" t="n"/>
      <c r="C35" s="22" t="n"/>
      <c r="D35" s="23" t="n"/>
      <c r="E35" s="53" t="n"/>
      <c r="F35" s="54" t="n"/>
      <c r="G35" s="55" t="n"/>
      <c r="H35" s="55" t="n"/>
      <c r="I35" s="56" t="n"/>
      <c r="J35" s="55" t="n"/>
      <c r="K35" s="54" t="n"/>
      <c r="L35" s="57">
        <f>IF($B35="","",IF($F35="",Assumptions!$B$4,$F35))</f>
        <v/>
      </c>
      <c r="M35" s="58">
        <f>IF($B35="","",IF($I35="",Assumptions!$B$5,$I35))</f>
        <v/>
      </c>
      <c r="N35" s="57">
        <f>IF($B35="","",IF($K35="",Assumptions!$B$6,$K35))</f>
        <v/>
      </c>
      <c r="O35" s="59">
        <f>IF(OR($B35="",$E35="",$G35=""),"",$E35*$G35)</f>
        <v/>
      </c>
      <c r="P35" s="59">
        <f>IF(OR($B35="",$E35="",$H35="",$M35=""),"",$E35*$H35*$M35)</f>
        <v/>
      </c>
      <c r="Q35" s="59">
        <f>IF(OR($O35="",$P35="",$L35=""),"",SUM($O35:$P35)*$L35)</f>
        <v/>
      </c>
      <c r="R35" s="59">
        <f>IF(OR($O35="",$P35="",$Q35=""),"",SUM($O35:$Q35))</f>
        <v/>
      </c>
      <c r="S35" s="60">
        <f>IF(OR($R35="",$J35=""),"",IFERROR($R35/$J35,""))</f>
        <v/>
      </c>
      <c r="T35" s="60">
        <f>IF(OR($S35="",$N35=""),"",IFERROR($S35/(1-$N35),""))</f>
        <v/>
      </c>
      <c r="U35" s="32">
        <f>IF(COUNTA($A35:$K35)=0,"",IF($B35="","Enter technician / crew",IF($C35="","Enter labor description",IF($D35="","Select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limits",IF($A35="","Enter effective date",IF($E35="","Enter base wage",IF($G35="","Enter regular paid hours",IF($H35="","Enter overtime hours",IF($J35="","Enter productive hours",IF(OR($A35&lt;Assumptions!$B$23,$A35&gt;Assumptions!$B$24),"Check effective date",IF(OR($E35&lt;Assumptions!$B$7,$E35&gt;Assumptions!$B$8),"Check base wage",IF(OR($L35&lt;Assumptions!$B$9,$L35&gt;Assumptions!$B$10),"Check burden rate",IF(OR($G35&lt;Assumptions!$B$11,$G35&gt;Assumptions!$B$12),"Check regular hours",IF(OR($H35&lt;Assumptions!$B$13,$H35&gt;Assumptions!$B$14),"Check overtime hours",IF(OR($M35&lt;Assumptions!$B$15,$M35&gt;Assumptions!$B$16),"Check OT multiplier",IF(OR($J35&lt;Assumptions!$B$17,$J35&gt;Assumptions!$B$18,$J35&gt;$G35+$H35),"Check productive hours",IF(OR($N35&lt;Assumptions!$B$19,$N35&gt;Assumptions!$B$20),"Check target margin",IF($S35&gt;Assumptions!$B$21,"Review loaded cost",IF($T35&gt;Assumptions!$B$22,"Review planning price","Ready for review")))))))))))))))))))))</f>
        <v/>
      </c>
    </row>
    <row r="36" ht="22" customHeight="1">
      <c r="A36" s="52" t="n"/>
      <c r="B36" s="22" t="n"/>
      <c r="C36" s="22" t="n"/>
      <c r="D36" s="23" t="n"/>
      <c r="E36" s="53" t="n"/>
      <c r="F36" s="54" t="n"/>
      <c r="G36" s="55" t="n"/>
      <c r="H36" s="55" t="n"/>
      <c r="I36" s="56" t="n"/>
      <c r="J36" s="55" t="n"/>
      <c r="K36" s="54" t="n"/>
      <c r="L36" s="61">
        <f>IF($B36="","",IF($F36="",Assumptions!$B$4,$F36))</f>
        <v/>
      </c>
      <c r="M36" s="62">
        <f>IF($B36="","",IF($I36="",Assumptions!$B$5,$I36))</f>
        <v/>
      </c>
      <c r="N36" s="61">
        <f>IF($B36="","",IF($K36="",Assumptions!$B$6,$K36))</f>
        <v/>
      </c>
      <c r="O36" s="63">
        <f>IF(OR($B36="",$E36="",$G36=""),"",$E36*$G36)</f>
        <v/>
      </c>
      <c r="P36" s="63">
        <f>IF(OR($B36="",$E36="",$H36="",$M36=""),"",$E36*$H36*$M36)</f>
        <v/>
      </c>
      <c r="Q36" s="63">
        <f>IF(OR($O36="",$P36="",$L36=""),"",SUM($O36:$P36)*$L36)</f>
        <v/>
      </c>
      <c r="R36" s="63">
        <f>IF(OR($O36="",$P36="",$Q36=""),"",SUM($O36:$Q36))</f>
        <v/>
      </c>
      <c r="S36" s="64">
        <f>IF(OR($R36="",$J36=""),"",IFERROR($R36/$J36,""))</f>
        <v/>
      </c>
      <c r="T36" s="64">
        <f>IF(OR($S36="",$N36=""),"",IFERROR($S36/(1-$N36),""))</f>
        <v/>
      </c>
      <c r="U36" s="37">
        <f>IF(COUNTA($A36:$K36)=0,"",IF($B36="","Enter technician / crew",IF($C36="","Enter labor description",IF($D36="","Select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limits",IF($A36="","Enter effective date",IF($E36="","Enter base wage",IF($G36="","Enter regular paid hours",IF($H36="","Enter overtime hours",IF($J36="","Enter productive hours",IF(OR($A36&lt;Assumptions!$B$23,$A36&gt;Assumptions!$B$24),"Check effective date",IF(OR($E36&lt;Assumptions!$B$7,$E36&gt;Assumptions!$B$8),"Check base wage",IF(OR($L36&lt;Assumptions!$B$9,$L36&gt;Assumptions!$B$10),"Check burden rate",IF(OR($G36&lt;Assumptions!$B$11,$G36&gt;Assumptions!$B$12),"Check regular hours",IF(OR($H36&lt;Assumptions!$B$13,$H36&gt;Assumptions!$B$14),"Check overtime hours",IF(OR($M36&lt;Assumptions!$B$15,$M36&gt;Assumptions!$B$16),"Check OT multiplier",IF(OR($J36&lt;Assumptions!$B$17,$J36&gt;Assumptions!$B$18,$J36&gt;$G36+$H36),"Check productive hours",IF(OR($N36&lt;Assumptions!$B$19,$N36&gt;Assumptions!$B$20),"Check target margin",IF($S36&gt;Assumptions!$B$21,"Review loaded cost",IF($T36&gt;Assumptions!$B$22,"Review planning price","Ready for review")))))))))))))))))))))</f>
        <v/>
      </c>
    </row>
    <row r="37" ht="22" customHeight="1">
      <c r="A37" s="52" t="n"/>
      <c r="B37" s="22" t="n"/>
      <c r="C37" s="22" t="n"/>
      <c r="D37" s="23" t="n"/>
      <c r="E37" s="53" t="n"/>
      <c r="F37" s="54" t="n"/>
      <c r="G37" s="55" t="n"/>
      <c r="H37" s="55" t="n"/>
      <c r="I37" s="56" t="n"/>
      <c r="J37" s="55" t="n"/>
      <c r="K37" s="54" t="n"/>
      <c r="L37" s="57">
        <f>IF($B37="","",IF($F37="",Assumptions!$B$4,$F37))</f>
        <v/>
      </c>
      <c r="M37" s="58">
        <f>IF($B37="","",IF($I37="",Assumptions!$B$5,$I37))</f>
        <v/>
      </c>
      <c r="N37" s="57">
        <f>IF($B37="","",IF($K37="",Assumptions!$B$6,$K37))</f>
        <v/>
      </c>
      <c r="O37" s="59">
        <f>IF(OR($B37="",$E37="",$G37=""),"",$E37*$G37)</f>
        <v/>
      </c>
      <c r="P37" s="59">
        <f>IF(OR($B37="",$E37="",$H37="",$M37=""),"",$E37*$H37*$M37)</f>
        <v/>
      </c>
      <c r="Q37" s="59">
        <f>IF(OR($O37="",$P37="",$L37=""),"",SUM($O37:$P37)*$L37)</f>
        <v/>
      </c>
      <c r="R37" s="59">
        <f>IF(OR($O37="",$P37="",$Q37=""),"",SUM($O37:$Q37))</f>
        <v/>
      </c>
      <c r="S37" s="60">
        <f>IF(OR($R37="",$J37=""),"",IFERROR($R37/$J37,""))</f>
        <v/>
      </c>
      <c r="T37" s="60">
        <f>IF(OR($S37="",$N37=""),"",IFERROR($S37/(1-$N37),""))</f>
        <v/>
      </c>
      <c r="U37" s="32">
        <f>IF(COUNTA($A37:$K37)=0,"",IF($B37="","Enter technician / crew",IF($C37="","Enter labor description",IF($D37="","Select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limits",IF($A37="","Enter effective date",IF($E37="","Enter base wage",IF($G37="","Enter regular paid hours",IF($H37="","Enter overtime hours",IF($J37="","Enter productive hours",IF(OR($A37&lt;Assumptions!$B$23,$A37&gt;Assumptions!$B$24),"Check effective date",IF(OR($E37&lt;Assumptions!$B$7,$E37&gt;Assumptions!$B$8),"Check base wage",IF(OR($L37&lt;Assumptions!$B$9,$L37&gt;Assumptions!$B$10),"Check burden rate",IF(OR($G37&lt;Assumptions!$B$11,$G37&gt;Assumptions!$B$12),"Check regular hours",IF(OR($H37&lt;Assumptions!$B$13,$H37&gt;Assumptions!$B$14),"Check overtime hours",IF(OR($M37&lt;Assumptions!$B$15,$M37&gt;Assumptions!$B$16),"Check OT multiplier",IF(OR($J37&lt;Assumptions!$B$17,$J37&gt;Assumptions!$B$18,$J37&gt;$G37+$H37),"Check productive hours",IF(OR($N37&lt;Assumptions!$B$19,$N37&gt;Assumptions!$B$20),"Check target margin",IF($S37&gt;Assumptions!$B$21,"Review loaded cost",IF($T37&gt;Assumptions!$B$22,"Review planning price","Ready for review")))))))))))))))))))))</f>
        <v/>
      </c>
    </row>
    <row r="38" ht="22" customHeight="1">
      <c r="A38" s="52" t="n"/>
      <c r="B38" s="22" t="n"/>
      <c r="C38" s="22" t="n"/>
      <c r="D38" s="23" t="n"/>
      <c r="E38" s="53" t="n"/>
      <c r="F38" s="54" t="n"/>
      <c r="G38" s="55" t="n"/>
      <c r="H38" s="55" t="n"/>
      <c r="I38" s="56" t="n"/>
      <c r="J38" s="55" t="n"/>
      <c r="K38" s="54" t="n"/>
      <c r="L38" s="61">
        <f>IF($B38="","",IF($F38="",Assumptions!$B$4,$F38))</f>
        <v/>
      </c>
      <c r="M38" s="62">
        <f>IF($B38="","",IF($I38="",Assumptions!$B$5,$I38))</f>
        <v/>
      </c>
      <c r="N38" s="61">
        <f>IF($B38="","",IF($K38="",Assumptions!$B$6,$K38))</f>
        <v/>
      </c>
      <c r="O38" s="63">
        <f>IF(OR($B38="",$E38="",$G38=""),"",$E38*$G38)</f>
        <v/>
      </c>
      <c r="P38" s="63">
        <f>IF(OR($B38="",$E38="",$H38="",$M38=""),"",$E38*$H38*$M38)</f>
        <v/>
      </c>
      <c r="Q38" s="63">
        <f>IF(OR($O38="",$P38="",$L38=""),"",SUM($O38:$P38)*$L38)</f>
        <v/>
      </c>
      <c r="R38" s="63">
        <f>IF(OR($O38="",$P38="",$Q38=""),"",SUM($O38:$Q38))</f>
        <v/>
      </c>
      <c r="S38" s="64">
        <f>IF(OR($R38="",$J38=""),"",IFERROR($R38/$J38,""))</f>
        <v/>
      </c>
      <c r="T38" s="64">
        <f>IF(OR($S38="",$N38=""),"",IFERROR($S38/(1-$N38),""))</f>
        <v/>
      </c>
      <c r="U38" s="37">
        <f>IF(COUNTA($A38:$K38)=0,"",IF($B38="","Enter technician / crew",IF($C38="","Enter labor description",IF($D38="","Select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limits",IF($A38="","Enter effective date",IF($E38="","Enter base wage",IF($G38="","Enter regular paid hours",IF($H38="","Enter overtime hours",IF($J38="","Enter productive hours",IF(OR($A38&lt;Assumptions!$B$23,$A38&gt;Assumptions!$B$24),"Check effective date",IF(OR($E38&lt;Assumptions!$B$7,$E38&gt;Assumptions!$B$8),"Check base wage",IF(OR($L38&lt;Assumptions!$B$9,$L38&gt;Assumptions!$B$10),"Check burden rate",IF(OR($G38&lt;Assumptions!$B$11,$G38&gt;Assumptions!$B$12),"Check regular hours",IF(OR($H38&lt;Assumptions!$B$13,$H38&gt;Assumptions!$B$14),"Check overtime hours",IF(OR($M38&lt;Assumptions!$B$15,$M38&gt;Assumptions!$B$16),"Check OT multiplier",IF(OR($J38&lt;Assumptions!$B$17,$J38&gt;Assumptions!$B$18,$J38&gt;$G38+$H38),"Check productive hours",IF(OR($N38&lt;Assumptions!$B$19,$N38&gt;Assumptions!$B$20),"Check target margin",IF($S38&gt;Assumptions!$B$21,"Review loaded cost",IF($T38&gt;Assumptions!$B$22,"Review planning price","Ready for review")))))))))))))))))))))</f>
        <v/>
      </c>
    </row>
    <row r="39" ht="22" customHeight="1">
      <c r="A39" s="52" t="n"/>
      <c r="B39" s="22" t="n"/>
      <c r="C39" s="22" t="n"/>
      <c r="D39" s="23" t="n"/>
      <c r="E39" s="53" t="n"/>
      <c r="F39" s="54" t="n"/>
      <c r="G39" s="55" t="n"/>
      <c r="H39" s="55" t="n"/>
      <c r="I39" s="56" t="n"/>
      <c r="J39" s="55" t="n"/>
      <c r="K39" s="54" t="n"/>
      <c r="L39" s="57">
        <f>IF($B39="","",IF($F39="",Assumptions!$B$4,$F39))</f>
        <v/>
      </c>
      <c r="M39" s="58">
        <f>IF($B39="","",IF($I39="",Assumptions!$B$5,$I39))</f>
        <v/>
      </c>
      <c r="N39" s="57">
        <f>IF($B39="","",IF($K39="",Assumptions!$B$6,$K39))</f>
        <v/>
      </c>
      <c r="O39" s="59">
        <f>IF(OR($B39="",$E39="",$G39=""),"",$E39*$G39)</f>
        <v/>
      </c>
      <c r="P39" s="59">
        <f>IF(OR($B39="",$E39="",$H39="",$M39=""),"",$E39*$H39*$M39)</f>
        <v/>
      </c>
      <c r="Q39" s="59">
        <f>IF(OR($O39="",$P39="",$L39=""),"",SUM($O39:$P39)*$L39)</f>
        <v/>
      </c>
      <c r="R39" s="59">
        <f>IF(OR($O39="",$P39="",$Q39=""),"",SUM($O39:$Q39))</f>
        <v/>
      </c>
      <c r="S39" s="60">
        <f>IF(OR($R39="",$J39=""),"",IFERROR($R39/$J39,""))</f>
        <v/>
      </c>
      <c r="T39" s="60">
        <f>IF(OR($S39="",$N39=""),"",IFERROR($S39/(1-$N39),""))</f>
        <v/>
      </c>
      <c r="U39" s="32">
        <f>IF(COUNTA($A39:$K39)=0,"",IF($B39="","Enter technician / crew",IF($C39="","Enter labor description",IF($D39="","Select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limits",IF($A39="","Enter effective date",IF($E39="","Enter base wage",IF($G39="","Enter regular paid hours",IF($H39="","Enter overtime hours",IF($J39="","Enter productive hours",IF(OR($A39&lt;Assumptions!$B$23,$A39&gt;Assumptions!$B$24),"Check effective date",IF(OR($E39&lt;Assumptions!$B$7,$E39&gt;Assumptions!$B$8),"Check base wage",IF(OR($L39&lt;Assumptions!$B$9,$L39&gt;Assumptions!$B$10),"Check burden rate",IF(OR($G39&lt;Assumptions!$B$11,$G39&gt;Assumptions!$B$12),"Check regular hours",IF(OR($H39&lt;Assumptions!$B$13,$H39&gt;Assumptions!$B$14),"Check overtime hours",IF(OR($M39&lt;Assumptions!$B$15,$M39&gt;Assumptions!$B$16),"Check OT multiplier",IF(OR($J39&lt;Assumptions!$B$17,$J39&gt;Assumptions!$B$18,$J39&gt;$G39+$H39),"Check productive hours",IF(OR($N39&lt;Assumptions!$B$19,$N39&gt;Assumptions!$B$20),"Check target margin",IF($S39&gt;Assumptions!$B$21,"Review loaded cost",IF($T39&gt;Assumptions!$B$22,"Review planning price","Ready for review")))))))))))))))))))))</f>
        <v/>
      </c>
    </row>
    <row r="40" ht="22" customHeight="1">
      <c r="A40" s="52" t="n"/>
      <c r="B40" s="22" t="n"/>
      <c r="C40" s="22" t="n"/>
      <c r="D40" s="23" t="n"/>
      <c r="E40" s="53" t="n"/>
      <c r="F40" s="54" t="n"/>
      <c r="G40" s="55" t="n"/>
      <c r="H40" s="55" t="n"/>
      <c r="I40" s="56" t="n"/>
      <c r="J40" s="55" t="n"/>
      <c r="K40" s="54" t="n"/>
      <c r="L40" s="61">
        <f>IF($B40="","",IF($F40="",Assumptions!$B$4,$F40))</f>
        <v/>
      </c>
      <c r="M40" s="62">
        <f>IF($B40="","",IF($I40="",Assumptions!$B$5,$I40))</f>
        <v/>
      </c>
      <c r="N40" s="61">
        <f>IF($B40="","",IF($K40="",Assumptions!$B$6,$K40))</f>
        <v/>
      </c>
      <c r="O40" s="63">
        <f>IF(OR($B40="",$E40="",$G40=""),"",$E40*$G40)</f>
        <v/>
      </c>
      <c r="P40" s="63">
        <f>IF(OR($B40="",$E40="",$H40="",$M40=""),"",$E40*$H40*$M40)</f>
        <v/>
      </c>
      <c r="Q40" s="63">
        <f>IF(OR($O40="",$P40="",$L40=""),"",SUM($O40:$P40)*$L40)</f>
        <v/>
      </c>
      <c r="R40" s="63">
        <f>IF(OR($O40="",$P40="",$Q40=""),"",SUM($O40:$Q40))</f>
        <v/>
      </c>
      <c r="S40" s="64">
        <f>IF(OR($R40="",$J40=""),"",IFERROR($R40/$J40,""))</f>
        <v/>
      </c>
      <c r="T40" s="64">
        <f>IF(OR($S40="",$N40=""),"",IFERROR($S40/(1-$N40),""))</f>
        <v/>
      </c>
      <c r="U40" s="37">
        <f>IF(COUNTA($A40:$K40)=0,"",IF($B40="","Enter technician / crew",IF($C40="","Enter labor description",IF($D40="","Select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limits",IF($A40="","Enter effective date",IF($E40="","Enter base wage",IF($G40="","Enter regular paid hours",IF($H40="","Enter overtime hours",IF($J40="","Enter productive hours",IF(OR($A40&lt;Assumptions!$B$23,$A40&gt;Assumptions!$B$24),"Check effective date",IF(OR($E40&lt;Assumptions!$B$7,$E40&gt;Assumptions!$B$8),"Check base wage",IF(OR($L40&lt;Assumptions!$B$9,$L40&gt;Assumptions!$B$10),"Check burden rate",IF(OR($G40&lt;Assumptions!$B$11,$G40&gt;Assumptions!$B$12),"Check regular hours",IF(OR($H40&lt;Assumptions!$B$13,$H40&gt;Assumptions!$B$14),"Check overtime hours",IF(OR($M40&lt;Assumptions!$B$15,$M40&gt;Assumptions!$B$16),"Check OT multiplier",IF(OR($J40&lt;Assumptions!$B$17,$J40&gt;Assumptions!$B$18,$J40&gt;$G40+$H40),"Check productive hours",IF(OR($N40&lt;Assumptions!$B$19,$N40&gt;Assumptions!$B$20),"Check target margin",IF($S40&gt;Assumptions!$B$21,"Review loaded cost",IF($T40&gt;Assumptions!$B$22,"Review planning price","Ready for review")))))))))))))))))))))</f>
        <v/>
      </c>
    </row>
    <row r="41" ht="22" customHeight="1">
      <c r="A41" s="52" t="n"/>
      <c r="B41" s="22" t="n"/>
      <c r="C41" s="22" t="n"/>
      <c r="D41" s="23" t="n"/>
      <c r="E41" s="53" t="n"/>
      <c r="F41" s="54" t="n"/>
      <c r="G41" s="55" t="n"/>
      <c r="H41" s="55" t="n"/>
      <c r="I41" s="56" t="n"/>
      <c r="J41" s="55" t="n"/>
      <c r="K41" s="54" t="n"/>
      <c r="L41" s="57">
        <f>IF($B41="","",IF($F41="",Assumptions!$B$4,$F41))</f>
        <v/>
      </c>
      <c r="M41" s="58">
        <f>IF($B41="","",IF($I41="",Assumptions!$B$5,$I41))</f>
        <v/>
      </c>
      <c r="N41" s="57">
        <f>IF($B41="","",IF($K41="",Assumptions!$B$6,$K41))</f>
        <v/>
      </c>
      <c r="O41" s="59">
        <f>IF(OR($B41="",$E41="",$G41=""),"",$E41*$G41)</f>
        <v/>
      </c>
      <c r="P41" s="59">
        <f>IF(OR($B41="",$E41="",$H41="",$M41=""),"",$E41*$H41*$M41)</f>
        <v/>
      </c>
      <c r="Q41" s="59">
        <f>IF(OR($O41="",$P41="",$L41=""),"",SUM($O41:$P41)*$L41)</f>
        <v/>
      </c>
      <c r="R41" s="59">
        <f>IF(OR($O41="",$P41="",$Q41=""),"",SUM($O41:$Q41))</f>
        <v/>
      </c>
      <c r="S41" s="60">
        <f>IF(OR($R41="",$J41=""),"",IFERROR($R41/$J41,""))</f>
        <v/>
      </c>
      <c r="T41" s="60">
        <f>IF(OR($S41="",$N41=""),"",IFERROR($S41/(1-$N41),""))</f>
        <v/>
      </c>
      <c r="U41" s="32">
        <f>IF(COUNTA($A41:$K41)=0,"",IF($B41="","Enter technician / crew",IF($C41="","Enter labor description",IF($D41="","Select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limits",IF($A41="","Enter effective date",IF($E41="","Enter base wage",IF($G41="","Enter regular paid hours",IF($H41="","Enter overtime hours",IF($J41="","Enter productive hours",IF(OR($A41&lt;Assumptions!$B$23,$A41&gt;Assumptions!$B$24),"Check effective date",IF(OR($E41&lt;Assumptions!$B$7,$E41&gt;Assumptions!$B$8),"Check base wage",IF(OR($L41&lt;Assumptions!$B$9,$L41&gt;Assumptions!$B$10),"Check burden rate",IF(OR($G41&lt;Assumptions!$B$11,$G41&gt;Assumptions!$B$12),"Check regular hours",IF(OR($H41&lt;Assumptions!$B$13,$H41&gt;Assumptions!$B$14),"Check overtime hours",IF(OR($M41&lt;Assumptions!$B$15,$M41&gt;Assumptions!$B$16),"Check OT multiplier",IF(OR($J41&lt;Assumptions!$B$17,$J41&gt;Assumptions!$B$18,$J41&gt;$G41+$H41),"Check productive hours",IF(OR($N41&lt;Assumptions!$B$19,$N41&gt;Assumptions!$B$20),"Check target margin",IF($S41&gt;Assumptions!$B$21,"Review loaded cost",IF($T41&gt;Assumptions!$B$22,"Review planning price","Ready for review")))))))))))))))))))))</f>
        <v/>
      </c>
    </row>
    <row r="42" ht="22" customHeight="1">
      <c r="A42" s="52" t="n"/>
      <c r="B42" s="22" t="n"/>
      <c r="C42" s="22" t="n"/>
      <c r="D42" s="23" t="n"/>
      <c r="E42" s="53" t="n"/>
      <c r="F42" s="54" t="n"/>
      <c r="G42" s="55" t="n"/>
      <c r="H42" s="55" t="n"/>
      <c r="I42" s="56" t="n"/>
      <c r="J42" s="55" t="n"/>
      <c r="K42" s="54" t="n"/>
      <c r="L42" s="61">
        <f>IF($B42="","",IF($F42="",Assumptions!$B$4,$F42))</f>
        <v/>
      </c>
      <c r="M42" s="62">
        <f>IF($B42="","",IF($I42="",Assumptions!$B$5,$I42))</f>
        <v/>
      </c>
      <c r="N42" s="61">
        <f>IF($B42="","",IF($K42="",Assumptions!$B$6,$K42))</f>
        <v/>
      </c>
      <c r="O42" s="63">
        <f>IF(OR($B42="",$E42="",$G42=""),"",$E42*$G42)</f>
        <v/>
      </c>
      <c r="P42" s="63">
        <f>IF(OR($B42="",$E42="",$H42="",$M42=""),"",$E42*$H42*$M42)</f>
        <v/>
      </c>
      <c r="Q42" s="63">
        <f>IF(OR($O42="",$P42="",$L42=""),"",SUM($O42:$P42)*$L42)</f>
        <v/>
      </c>
      <c r="R42" s="63">
        <f>IF(OR($O42="",$P42="",$Q42=""),"",SUM($O42:$Q42))</f>
        <v/>
      </c>
      <c r="S42" s="64">
        <f>IF(OR($R42="",$J42=""),"",IFERROR($R42/$J42,""))</f>
        <v/>
      </c>
      <c r="T42" s="64">
        <f>IF(OR($S42="",$N42=""),"",IFERROR($S42/(1-$N42),""))</f>
        <v/>
      </c>
      <c r="U42" s="37">
        <f>IF(COUNTA($A42:$K42)=0,"",IF($B42="","Enter technician / crew",IF($C42="","Enter labor description",IF($D42="","Select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limits",IF($A42="","Enter effective date",IF($E42="","Enter base wage",IF($G42="","Enter regular paid hours",IF($H42="","Enter overtime hours",IF($J42="","Enter productive hours",IF(OR($A42&lt;Assumptions!$B$23,$A42&gt;Assumptions!$B$24),"Check effective date",IF(OR($E42&lt;Assumptions!$B$7,$E42&gt;Assumptions!$B$8),"Check base wage",IF(OR($L42&lt;Assumptions!$B$9,$L42&gt;Assumptions!$B$10),"Check burden rate",IF(OR($G42&lt;Assumptions!$B$11,$G42&gt;Assumptions!$B$12),"Check regular hours",IF(OR($H42&lt;Assumptions!$B$13,$H42&gt;Assumptions!$B$14),"Check overtime hours",IF(OR($M42&lt;Assumptions!$B$15,$M42&gt;Assumptions!$B$16),"Check OT multiplier",IF(OR($J42&lt;Assumptions!$B$17,$J42&gt;Assumptions!$B$18,$J42&gt;$G42+$H42),"Check productive hours",IF(OR($N42&lt;Assumptions!$B$19,$N42&gt;Assumptions!$B$20),"Check target margin",IF($S42&gt;Assumptions!$B$21,"Review loaded cost",IF($T42&gt;Assumptions!$B$22,"Review planning price","Ready for review")))))))))))))))))))))</f>
        <v/>
      </c>
    </row>
    <row r="43" ht="22" customHeight="1">
      <c r="A43" s="52" t="n"/>
      <c r="B43" s="22" t="n"/>
      <c r="C43" s="22" t="n"/>
      <c r="D43" s="23" t="n"/>
      <c r="E43" s="53" t="n"/>
      <c r="F43" s="54" t="n"/>
      <c r="G43" s="55" t="n"/>
      <c r="H43" s="55" t="n"/>
      <c r="I43" s="56" t="n"/>
      <c r="J43" s="55" t="n"/>
      <c r="K43" s="54" t="n"/>
      <c r="L43" s="57">
        <f>IF($B43="","",IF($F43="",Assumptions!$B$4,$F43))</f>
        <v/>
      </c>
      <c r="M43" s="58">
        <f>IF($B43="","",IF($I43="",Assumptions!$B$5,$I43))</f>
        <v/>
      </c>
      <c r="N43" s="57">
        <f>IF($B43="","",IF($K43="",Assumptions!$B$6,$K43))</f>
        <v/>
      </c>
      <c r="O43" s="59">
        <f>IF(OR($B43="",$E43="",$G43=""),"",$E43*$G43)</f>
        <v/>
      </c>
      <c r="P43" s="59">
        <f>IF(OR($B43="",$E43="",$H43="",$M43=""),"",$E43*$H43*$M43)</f>
        <v/>
      </c>
      <c r="Q43" s="59">
        <f>IF(OR($O43="",$P43="",$L43=""),"",SUM($O43:$P43)*$L43)</f>
        <v/>
      </c>
      <c r="R43" s="59">
        <f>IF(OR($O43="",$P43="",$Q43=""),"",SUM($O43:$Q43))</f>
        <v/>
      </c>
      <c r="S43" s="60">
        <f>IF(OR($R43="",$J43=""),"",IFERROR($R43/$J43,""))</f>
        <v/>
      </c>
      <c r="T43" s="60">
        <f>IF(OR($S43="",$N43=""),"",IFERROR($S43/(1-$N43),""))</f>
        <v/>
      </c>
      <c r="U43" s="32">
        <f>IF(COUNTA($A43:$K43)=0,"",IF($B43="","Enter technician / crew",IF($C43="","Enter labor description",IF($D43="","Select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limits",IF($A43="","Enter effective date",IF($E43="","Enter base wage",IF($G43="","Enter regular paid hours",IF($H43="","Enter overtime hours",IF($J43="","Enter productive hours",IF(OR($A43&lt;Assumptions!$B$23,$A43&gt;Assumptions!$B$24),"Check effective date",IF(OR($E43&lt;Assumptions!$B$7,$E43&gt;Assumptions!$B$8),"Check base wage",IF(OR($L43&lt;Assumptions!$B$9,$L43&gt;Assumptions!$B$10),"Check burden rate",IF(OR($G43&lt;Assumptions!$B$11,$G43&gt;Assumptions!$B$12),"Check regular hours",IF(OR($H43&lt;Assumptions!$B$13,$H43&gt;Assumptions!$B$14),"Check overtime hours",IF(OR($M43&lt;Assumptions!$B$15,$M43&gt;Assumptions!$B$16),"Check OT multiplier",IF(OR($J43&lt;Assumptions!$B$17,$J43&gt;Assumptions!$B$18,$J43&gt;$G43+$H43),"Check productive hours",IF(OR($N43&lt;Assumptions!$B$19,$N43&gt;Assumptions!$B$20),"Check target margin",IF($S43&gt;Assumptions!$B$21,"Review loaded cost",IF($T43&gt;Assumptions!$B$22,"Review planning price","Ready for review")))))))))))))))))))))</f>
        <v/>
      </c>
    </row>
    <row r="44" ht="22" customHeight="1">
      <c r="A44" s="52" t="n"/>
      <c r="B44" s="22" t="n"/>
      <c r="C44" s="22" t="n"/>
      <c r="D44" s="23" t="n"/>
      <c r="E44" s="53" t="n"/>
      <c r="F44" s="54" t="n"/>
      <c r="G44" s="55" t="n"/>
      <c r="H44" s="55" t="n"/>
      <c r="I44" s="56" t="n"/>
      <c r="J44" s="55" t="n"/>
      <c r="K44" s="54" t="n"/>
      <c r="L44" s="61">
        <f>IF($B44="","",IF($F44="",Assumptions!$B$4,$F44))</f>
        <v/>
      </c>
      <c r="M44" s="62">
        <f>IF($B44="","",IF($I44="",Assumptions!$B$5,$I44))</f>
        <v/>
      </c>
      <c r="N44" s="61">
        <f>IF($B44="","",IF($K44="",Assumptions!$B$6,$K44))</f>
        <v/>
      </c>
      <c r="O44" s="63">
        <f>IF(OR($B44="",$E44="",$G44=""),"",$E44*$G44)</f>
        <v/>
      </c>
      <c r="P44" s="63">
        <f>IF(OR($B44="",$E44="",$H44="",$M44=""),"",$E44*$H44*$M44)</f>
        <v/>
      </c>
      <c r="Q44" s="63">
        <f>IF(OR($O44="",$P44="",$L44=""),"",SUM($O44:$P44)*$L44)</f>
        <v/>
      </c>
      <c r="R44" s="63">
        <f>IF(OR($O44="",$P44="",$Q44=""),"",SUM($O44:$Q44))</f>
        <v/>
      </c>
      <c r="S44" s="64">
        <f>IF(OR($R44="",$J44=""),"",IFERROR($R44/$J44,""))</f>
        <v/>
      </c>
      <c r="T44" s="64">
        <f>IF(OR($S44="",$N44=""),"",IFERROR($S44/(1-$N44),""))</f>
        <v/>
      </c>
      <c r="U44" s="37">
        <f>IF(COUNTA($A44:$K44)=0,"",IF($B44="","Enter technician / crew",IF($C44="","Enter labor description",IF($D44="","Select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limits",IF($A44="","Enter effective date",IF($E44="","Enter base wage",IF($G44="","Enter regular paid hours",IF($H44="","Enter overtime hours",IF($J44="","Enter productive hours",IF(OR($A44&lt;Assumptions!$B$23,$A44&gt;Assumptions!$B$24),"Check effective date",IF(OR($E44&lt;Assumptions!$B$7,$E44&gt;Assumptions!$B$8),"Check base wage",IF(OR($L44&lt;Assumptions!$B$9,$L44&gt;Assumptions!$B$10),"Check burden rate",IF(OR($G44&lt;Assumptions!$B$11,$G44&gt;Assumptions!$B$12),"Check regular hours",IF(OR($H44&lt;Assumptions!$B$13,$H44&gt;Assumptions!$B$14),"Check overtime hours",IF(OR($M44&lt;Assumptions!$B$15,$M44&gt;Assumptions!$B$16),"Check OT multiplier",IF(OR($J44&lt;Assumptions!$B$17,$J44&gt;Assumptions!$B$18,$J44&gt;$G44+$H44),"Check productive hours",IF(OR($N44&lt;Assumptions!$B$19,$N44&gt;Assumptions!$B$20),"Check target margin",IF($S44&gt;Assumptions!$B$21,"Review loaded cost",IF($T44&gt;Assumptions!$B$22,"Review planning price","Ready for review")))))))))))))))))))))</f>
        <v/>
      </c>
    </row>
    <row r="45" ht="22" customHeight="1">
      <c r="A45" s="52" t="n"/>
      <c r="B45" s="22" t="n"/>
      <c r="C45" s="22" t="n"/>
      <c r="D45" s="23" t="n"/>
      <c r="E45" s="53" t="n"/>
      <c r="F45" s="54" t="n"/>
      <c r="G45" s="55" t="n"/>
      <c r="H45" s="55" t="n"/>
      <c r="I45" s="56" t="n"/>
      <c r="J45" s="55" t="n"/>
      <c r="K45" s="54" t="n"/>
      <c r="L45" s="57">
        <f>IF($B45="","",IF($F45="",Assumptions!$B$4,$F45))</f>
        <v/>
      </c>
      <c r="M45" s="58">
        <f>IF($B45="","",IF($I45="",Assumptions!$B$5,$I45))</f>
        <v/>
      </c>
      <c r="N45" s="57">
        <f>IF($B45="","",IF($K45="",Assumptions!$B$6,$K45))</f>
        <v/>
      </c>
      <c r="O45" s="59">
        <f>IF(OR($B45="",$E45="",$G45=""),"",$E45*$G45)</f>
        <v/>
      </c>
      <c r="P45" s="59">
        <f>IF(OR($B45="",$E45="",$H45="",$M45=""),"",$E45*$H45*$M45)</f>
        <v/>
      </c>
      <c r="Q45" s="59">
        <f>IF(OR($O45="",$P45="",$L45=""),"",SUM($O45:$P45)*$L45)</f>
        <v/>
      </c>
      <c r="R45" s="59">
        <f>IF(OR($O45="",$P45="",$Q45=""),"",SUM($O45:$Q45))</f>
        <v/>
      </c>
      <c r="S45" s="60">
        <f>IF(OR($R45="",$J45=""),"",IFERROR($R45/$J45,""))</f>
        <v/>
      </c>
      <c r="T45" s="60">
        <f>IF(OR($S45="",$N45=""),"",IFERROR($S45/(1-$N45),""))</f>
        <v/>
      </c>
      <c r="U45" s="32">
        <f>IF(COUNTA($A45:$K45)=0,"",IF($B45="","Enter technician / crew",IF($C45="","Enter labor description",IF($D45="","Select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limits",IF($A45="","Enter effective date",IF($E45="","Enter base wage",IF($G45="","Enter regular paid hours",IF($H45="","Enter overtime hours",IF($J45="","Enter productive hours",IF(OR($A45&lt;Assumptions!$B$23,$A45&gt;Assumptions!$B$24),"Check effective date",IF(OR($E45&lt;Assumptions!$B$7,$E45&gt;Assumptions!$B$8),"Check base wage",IF(OR($L45&lt;Assumptions!$B$9,$L45&gt;Assumptions!$B$10),"Check burden rate",IF(OR($G45&lt;Assumptions!$B$11,$G45&gt;Assumptions!$B$12),"Check regular hours",IF(OR($H45&lt;Assumptions!$B$13,$H45&gt;Assumptions!$B$14),"Check overtime hours",IF(OR($M45&lt;Assumptions!$B$15,$M45&gt;Assumptions!$B$16),"Check OT multiplier",IF(OR($J45&lt;Assumptions!$B$17,$J45&gt;Assumptions!$B$18,$J45&gt;$G45+$H45),"Check productive hours",IF(OR($N45&lt;Assumptions!$B$19,$N45&gt;Assumptions!$B$20),"Check target margin",IF($S45&gt;Assumptions!$B$21,"Review loaded cost",IF($T45&gt;Assumptions!$B$22,"Review planning price","Ready for review")))))))))))))))))))))</f>
        <v/>
      </c>
    </row>
    <row r="46" ht="22" customHeight="1">
      <c r="A46" s="52" t="n"/>
      <c r="B46" s="22" t="n"/>
      <c r="C46" s="22" t="n"/>
      <c r="D46" s="23" t="n"/>
      <c r="E46" s="53" t="n"/>
      <c r="F46" s="54" t="n"/>
      <c r="G46" s="55" t="n"/>
      <c r="H46" s="55" t="n"/>
      <c r="I46" s="56" t="n"/>
      <c r="J46" s="55" t="n"/>
      <c r="K46" s="54" t="n"/>
      <c r="L46" s="61">
        <f>IF($B46="","",IF($F46="",Assumptions!$B$4,$F46))</f>
        <v/>
      </c>
      <c r="M46" s="62">
        <f>IF($B46="","",IF($I46="",Assumptions!$B$5,$I46))</f>
        <v/>
      </c>
      <c r="N46" s="61">
        <f>IF($B46="","",IF($K46="",Assumptions!$B$6,$K46))</f>
        <v/>
      </c>
      <c r="O46" s="63">
        <f>IF(OR($B46="",$E46="",$G46=""),"",$E46*$G46)</f>
        <v/>
      </c>
      <c r="P46" s="63">
        <f>IF(OR($B46="",$E46="",$H46="",$M46=""),"",$E46*$H46*$M46)</f>
        <v/>
      </c>
      <c r="Q46" s="63">
        <f>IF(OR($O46="",$P46="",$L46=""),"",SUM($O46:$P46)*$L46)</f>
        <v/>
      </c>
      <c r="R46" s="63">
        <f>IF(OR($O46="",$P46="",$Q46=""),"",SUM($O46:$Q46))</f>
        <v/>
      </c>
      <c r="S46" s="64">
        <f>IF(OR($R46="",$J46=""),"",IFERROR($R46/$J46,""))</f>
        <v/>
      </c>
      <c r="T46" s="64">
        <f>IF(OR($S46="",$N46=""),"",IFERROR($S46/(1-$N46),""))</f>
        <v/>
      </c>
      <c r="U46" s="37">
        <f>IF(COUNTA($A46:$K46)=0,"",IF($B46="","Enter technician / crew",IF($C46="","Enter labor description",IF($D46="","Select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limits",IF($A46="","Enter effective date",IF($E46="","Enter base wage",IF($G46="","Enter regular paid hours",IF($H46="","Enter overtime hours",IF($J46="","Enter productive hours",IF(OR($A46&lt;Assumptions!$B$23,$A46&gt;Assumptions!$B$24),"Check effective date",IF(OR($E46&lt;Assumptions!$B$7,$E46&gt;Assumptions!$B$8),"Check base wage",IF(OR($L46&lt;Assumptions!$B$9,$L46&gt;Assumptions!$B$10),"Check burden rate",IF(OR($G46&lt;Assumptions!$B$11,$G46&gt;Assumptions!$B$12),"Check regular hours",IF(OR($H46&lt;Assumptions!$B$13,$H46&gt;Assumptions!$B$14),"Check overtime hours",IF(OR($M46&lt;Assumptions!$B$15,$M46&gt;Assumptions!$B$16),"Check OT multiplier",IF(OR($J46&lt;Assumptions!$B$17,$J46&gt;Assumptions!$B$18,$J46&gt;$G46+$H46),"Check productive hours",IF(OR($N46&lt;Assumptions!$B$19,$N46&gt;Assumptions!$B$20),"Check target margin",IF($S46&gt;Assumptions!$B$21,"Review loaded cost",IF($T46&gt;Assumptions!$B$22,"Review planning price","Ready for review")))))))))))))))))))))</f>
        <v/>
      </c>
    </row>
    <row r="47" ht="22" customHeight="1">
      <c r="A47" s="52" t="n"/>
      <c r="B47" s="22" t="n"/>
      <c r="C47" s="22" t="n"/>
      <c r="D47" s="23" t="n"/>
      <c r="E47" s="53" t="n"/>
      <c r="F47" s="54" t="n"/>
      <c r="G47" s="55" t="n"/>
      <c r="H47" s="55" t="n"/>
      <c r="I47" s="56" t="n"/>
      <c r="J47" s="55" t="n"/>
      <c r="K47" s="54" t="n"/>
      <c r="L47" s="57">
        <f>IF($B47="","",IF($F47="",Assumptions!$B$4,$F47))</f>
        <v/>
      </c>
      <c r="M47" s="58">
        <f>IF($B47="","",IF($I47="",Assumptions!$B$5,$I47))</f>
        <v/>
      </c>
      <c r="N47" s="57">
        <f>IF($B47="","",IF($K47="",Assumptions!$B$6,$K47))</f>
        <v/>
      </c>
      <c r="O47" s="59">
        <f>IF(OR($B47="",$E47="",$G47=""),"",$E47*$G47)</f>
        <v/>
      </c>
      <c r="P47" s="59">
        <f>IF(OR($B47="",$E47="",$H47="",$M47=""),"",$E47*$H47*$M47)</f>
        <v/>
      </c>
      <c r="Q47" s="59">
        <f>IF(OR($O47="",$P47="",$L47=""),"",SUM($O47:$P47)*$L47)</f>
        <v/>
      </c>
      <c r="R47" s="59">
        <f>IF(OR($O47="",$P47="",$Q47=""),"",SUM($O47:$Q47))</f>
        <v/>
      </c>
      <c r="S47" s="60">
        <f>IF(OR($R47="",$J47=""),"",IFERROR($R47/$J47,""))</f>
        <v/>
      </c>
      <c r="T47" s="60">
        <f>IF(OR($S47="",$N47=""),"",IFERROR($S47/(1-$N47),""))</f>
        <v/>
      </c>
      <c r="U47" s="32">
        <f>IF(COUNTA($A47:$K47)=0,"",IF($B47="","Enter technician / crew",IF($C47="","Enter labor description",IF($D47="","Select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limits",IF($A47="","Enter effective date",IF($E47="","Enter base wage",IF($G47="","Enter regular paid hours",IF($H47="","Enter overtime hours",IF($J47="","Enter productive hours",IF(OR($A47&lt;Assumptions!$B$23,$A47&gt;Assumptions!$B$24),"Check effective date",IF(OR($E47&lt;Assumptions!$B$7,$E47&gt;Assumptions!$B$8),"Check base wage",IF(OR($L47&lt;Assumptions!$B$9,$L47&gt;Assumptions!$B$10),"Check burden rate",IF(OR($G47&lt;Assumptions!$B$11,$G47&gt;Assumptions!$B$12),"Check regular hours",IF(OR($H47&lt;Assumptions!$B$13,$H47&gt;Assumptions!$B$14),"Check overtime hours",IF(OR($M47&lt;Assumptions!$B$15,$M47&gt;Assumptions!$B$16),"Check OT multiplier",IF(OR($J47&lt;Assumptions!$B$17,$J47&gt;Assumptions!$B$18,$J47&gt;$G47+$H47),"Check productive hours",IF(OR($N47&lt;Assumptions!$B$19,$N47&gt;Assumptions!$B$20),"Check target margin",IF($S47&gt;Assumptions!$B$21,"Review loaded cost",IF($T47&gt;Assumptions!$B$22,"Review planning price","Ready for review")))))))))))))))))))))</f>
        <v/>
      </c>
    </row>
    <row r="48" ht="22" customHeight="1">
      <c r="A48" s="52" t="n"/>
      <c r="B48" s="22" t="n"/>
      <c r="C48" s="22" t="n"/>
      <c r="D48" s="23" t="n"/>
      <c r="E48" s="53" t="n"/>
      <c r="F48" s="54" t="n"/>
      <c r="G48" s="55" t="n"/>
      <c r="H48" s="55" t="n"/>
      <c r="I48" s="56" t="n"/>
      <c r="J48" s="55" t="n"/>
      <c r="K48" s="54" t="n"/>
      <c r="L48" s="61">
        <f>IF($B48="","",IF($F48="",Assumptions!$B$4,$F48))</f>
        <v/>
      </c>
      <c r="M48" s="62">
        <f>IF($B48="","",IF($I48="",Assumptions!$B$5,$I48))</f>
        <v/>
      </c>
      <c r="N48" s="61">
        <f>IF($B48="","",IF($K48="",Assumptions!$B$6,$K48))</f>
        <v/>
      </c>
      <c r="O48" s="63">
        <f>IF(OR($B48="",$E48="",$G48=""),"",$E48*$G48)</f>
        <v/>
      </c>
      <c r="P48" s="63">
        <f>IF(OR($B48="",$E48="",$H48="",$M48=""),"",$E48*$H48*$M48)</f>
        <v/>
      </c>
      <c r="Q48" s="63">
        <f>IF(OR($O48="",$P48="",$L48=""),"",SUM($O48:$P48)*$L48)</f>
        <v/>
      </c>
      <c r="R48" s="63">
        <f>IF(OR($O48="",$P48="",$Q48=""),"",SUM($O48:$Q48))</f>
        <v/>
      </c>
      <c r="S48" s="64">
        <f>IF(OR($R48="",$J48=""),"",IFERROR($R48/$J48,""))</f>
        <v/>
      </c>
      <c r="T48" s="64">
        <f>IF(OR($S48="",$N48=""),"",IFERROR($S48/(1-$N48),""))</f>
        <v/>
      </c>
      <c r="U48" s="37">
        <f>IF(COUNTA($A48:$K48)=0,"",IF($B48="","Enter technician / crew",IF($C48="","Enter labor description",IF($D48="","Select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limits",IF($A48="","Enter effective date",IF($E48="","Enter base wage",IF($G48="","Enter regular paid hours",IF($H48="","Enter overtime hours",IF($J48="","Enter productive hours",IF(OR($A48&lt;Assumptions!$B$23,$A48&gt;Assumptions!$B$24),"Check effective date",IF(OR($E48&lt;Assumptions!$B$7,$E48&gt;Assumptions!$B$8),"Check base wage",IF(OR($L48&lt;Assumptions!$B$9,$L48&gt;Assumptions!$B$10),"Check burden rate",IF(OR($G48&lt;Assumptions!$B$11,$G48&gt;Assumptions!$B$12),"Check regular hours",IF(OR($H48&lt;Assumptions!$B$13,$H48&gt;Assumptions!$B$14),"Check overtime hours",IF(OR($M48&lt;Assumptions!$B$15,$M48&gt;Assumptions!$B$16),"Check OT multiplier",IF(OR($J48&lt;Assumptions!$B$17,$J48&gt;Assumptions!$B$18,$J48&gt;$G48+$H48),"Check productive hours",IF(OR($N48&lt;Assumptions!$B$19,$N48&gt;Assumptions!$B$20),"Check target margin",IF($S48&gt;Assumptions!$B$21,"Review loaded cost",IF($T48&gt;Assumptions!$B$22,"Review planning price","Ready for review")))))))))))))))))))))</f>
        <v/>
      </c>
    </row>
    <row r="49" ht="22" customHeight="1">
      <c r="A49" s="52" t="n"/>
      <c r="B49" s="22" t="n"/>
      <c r="C49" s="22" t="n"/>
      <c r="D49" s="23" t="n"/>
      <c r="E49" s="53" t="n"/>
      <c r="F49" s="54" t="n"/>
      <c r="G49" s="55" t="n"/>
      <c r="H49" s="55" t="n"/>
      <c r="I49" s="56" t="n"/>
      <c r="J49" s="55" t="n"/>
      <c r="K49" s="54" t="n"/>
      <c r="L49" s="57">
        <f>IF($B49="","",IF($F49="",Assumptions!$B$4,$F49))</f>
        <v/>
      </c>
      <c r="M49" s="58">
        <f>IF($B49="","",IF($I49="",Assumptions!$B$5,$I49))</f>
        <v/>
      </c>
      <c r="N49" s="57">
        <f>IF($B49="","",IF($K49="",Assumptions!$B$6,$K49))</f>
        <v/>
      </c>
      <c r="O49" s="59">
        <f>IF(OR($B49="",$E49="",$G49=""),"",$E49*$G49)</f>
        <v/>
      </c>
      <c r="P49" s="59">
        <f>IF(OR($B49="",$E49="",$H49="",$M49=""),"",$E49*$H49*$M49)</f>
        <v/>
      </c>
      <c r="Q49" s="59">
        <f>IF(OR($O49="",$P49="",$L49=""),"",SUM($O49:$P49)*$L49)</f>
        <v/>
      </c>
      <c r="R49" s="59">
        <f>IF(OR($O49="",$P49="",$Q49=""),"",SUM($O49:$Q49))</f>
        <v/>
      </c>
      <c r="S49" s="60">
        <f>IF(OR($R49="",$J49=""),"",IFERROR($R49/$J49,""))</f>
        <v/>
      </c>
      <c r="T49" s="60">
        <f>IF(OR($S49="",$N49=""),"",IFERROR($S49/(1-$N49),""))</f>
        <v/>
      </c>
      <c r="U49" s="32">
        <f>IF(COUNTA($A49:$K49)=0,"",IF($B49="","Enter technician / crew",IF($C49="","Enter labor description",IF($D49="","Select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limits",IF($A49="","Enter effective date",IF($E49="","Enter base wage",IF($G49="","Enter regular paid hours",IF($H49="","Enter overtime hours",IF($J49="","Enter productive hours",IF(OR($A49&lt;Assumptions!$B$23,$A49&gt;Assumptions!$B$24),"Check effective date",IF(OR($E49&lt;Assumptions!$B$7,$E49&gt;Assumptions!$B$8),"Check base wage",IF(OR($L49&lt;Assumptions!$B$9,$L49&gt;Assumptions!$B$10),"Check burden rate",IF(OR($G49&lt;Assumptions!$B$11,$G49&gt;Assumptions!$B$12),"Check regular hours",IF(OR($H49&lt;Assumptions!$B$13,$H49&gt;Assumptions!$B$14),"Check overtime hours",IF(OR($M49&lt;Assumptions!$B$15,$M49&gt;Assumptions!$B$16),"Check OT multiplier",IF(OR($J49&lt;Assumptions!$B$17,$J49&gt;Assumptions!$B$18,$J49&gt;$G49+$H49),"Check productive hours",IF(OR($N49&lt;Assumptions!$B$19,$N49&gt;Assumptions!$B$20),"Check target margin",IF($S49&gt;Assumptions!$B$21,"Review loaded cost",IF($T49&gt;Assumptions!$B$22,"Review planning price","Ready for review")))))))))))))))))))))</f>
        <v/>
      </c>
    </row>
    <row r="50" ht="22" customHeight="1">
      <c r="A50" s="52" t="n"/>
      <c r="B50" s="22" t="n"/>
      <c r="C50" s="22" t="n"/>
      <c r="D50" s="23" t="n"/>
      <c r="E50" s="53" t="n"/>
      <c r="F50" s="54" t="n"/>
      <c r="G50" s="55" t="n"/>
      <c r="H50" s="55" t="n"/>
      <c r="I50" s="56" t="n"/>
      <c r="J50" s="55" t="n"/>
      <c r="K50" s="54" t="n"/>
      <c r="L50" s="61">
        <f>IF($B50="","",IF($F50="",Assumptions!$B$4,$F50))</f>
        <v/>
      </c>
      <c r="M50" s="62">
        <f>IF($B50="","",IF($I50="",Assumptions!$B$5,$I50))</f>
        <v/>
      </c>
      <c r="N50" s="61">
        <f>IF($B50="","",IF($K50="",Assumptions!$B$6,$K50))</f>
        <v/>
      </c>
      <c r="O50" s="63">
        <f>IF(OR($B50="",$E50="",$G50=""),"",$E50*$G50)</f>
        <v/>
      </c>
      <c r="P50" s="63">
        <f>IF(OR($B50="",$E50="",$H50="",$M50=""),"",$E50*$H50*$M50)</f>
        <v/>
      </c>
      <c r="Q50" s="63">
        <f>IF(OR($O50="",$P50="",$L50=""),"",SUM($O50:$P50)*$L50)</f>
        <v/>
      </c>
      <c r="R50" s="63">
        <f>IF(OR($O50="",$P50="",$Q50=""),"",SUM($O50:$Q50))</f>
        <v/>
      </c>
      <c r="S50" s="64">
        <f>IF(OR($R50="",$J50=""),"",IFERROR($R50/$J50,""))</f>
        <v/>
      </c>
      <c r="T50" s="64">
        <f>IF(OR($S50="",$N50=""),"",IFERROR($S50/(1-$N50),""))</f>
        <v/>
      </c>
      <c r="U50" s="37">
        <f>IF(COUNTA($A50:$K50)=0,"",IF($B50="","Enter technician / crew",IF($C50="","Enter labor description",IF($D50="","Select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limits",IF($A50="","Enter effective date",IF($E50="","Enter base wage",IF($G50="","Enter regular paid hours",IF($H50="","Enter overtime hours",IF($J50="","Enter productive hours",IF(OR($A50&lt;Assumptions!$B$23,$A50&gt;Assumptions!$B$24),"Check effective date",IF(OR($E50&lt;Assumptions!$B$7,$E50&gt;Assumptions!$B$8),"Check base wage",IF(OR($L50&lt;Assumptions!$B$9,$L50&gt;Assumptions!$B$10),"Check burden rate",IF(OR($G50&lt;Assumptions!$B$11,$G50&gt;Assumptions!$B$12),"Check regular hours",IF(OR($H50&lt;Assumptions!$B$13,$H50&gt;Assumptions!$B$14),"Check overtime hours",IF(OR($M50&lt;Assumptions!$B$15,$M50&gt;Assumptions!$B$16),"Check OT multiplier",IF(OR($J50&lt;Assumptions!$B$17,$J50&gt;Assumptions!$B$18,$J50&gt;$G50+$H50),"Check productive hours",IF(OR($N50&lt;Assumptions!$B$19,$N50&gt;Assumptions!$B$20),"Check target margin",IF($S50&gt;Assumptions!$B$21,"Review loaded cost",IF($T50&gt;Assumptions!$B$22,"Review planning price","Ready for review")))))))))))))))))))))</f>
        <v/>
      </c>
    </row>
    <row r="51" ht="22" customHeight="1">
      <c r="A51" s="52" t="n"/>
      <c r="B51" s="22" t="n"/>
      <c r="C51" s="22" t="n"/>
      <c r="D51" s="23" t="n"/>
      <c r="E51" s="53" t="n"/>
      <c r="F51" s="54" t="n"/>
      <c r="G51" s="55" t="n"/>
      <c r="H51" s="55" t="n"/>
      <c r="I51" s="56" t="n"/>
      <c r="J51" s="55" t="n"/>
      <c r="K51" s="54" t="n"/>
      <c r="L51" s="57">
        <f>IF($B51="","",IF($F51="",Assumptions!$B$4,$F51))</f>
        <v/>
      </c>
      <c r="M51" s="58">
        <f>IF($B51="","",IF($I51="",Assumptions!$B$5,$I51))</f>
        <v/>
      </c>
      <c r="N51" s="57">
        <f>IF($B51="","",IF($K51="",Assumptions!$B$6,$K51))</f>
        <v/>
      </c>
      <c r="O51" s="59">
        <f>IF(OR($B51="",$E51="",$G51=""),"",$E51*$G51)</f>
        <v/>
      </c>
      <c r="P51" s="59">
        <f>IF(OR($B51="",$E51="",$H51="",$M51=""),"",$E51*$H51*$M51)</f>
        <v/>
      </c>
      <c r="Q51" s="59">
        <f>IF(OR($O51="",$P51="",$L51=""),"",SUM($O51:$P51)*$L51)</f>
        <v/>
      </c>
      <c r="R51" s="59">
        <f>IF(OR($O51="",$P51="",$Q51=""),"",SUM($O51:$Q51))</f>
        <v/>
      </c>
      <c r="S51" s="60">
        <f>IF(OR($R51="",$J51=""),"",IFERROR($R51/$J51,""))</f>
        <v/>
      </c>
      <c r="T51" s="60">
        <f>IF(OR($S51="",$N51=""),"",IFERROR($S51/(1-$N51),""))</f>
        <v/>
      </c>
      <c r="U51" s="32">
        <f>IF(COUNTA($A51:$K51)=0,"",IF($B51="","Enter technician / crew",IF($C51="","Enter labor description",IF($D51="","Select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limits",IF($A51="","Enter effective date",IF($E51="","Enter base wage",IF($G51="","Enter regular paid hours",IF($H51="","Enter overtime hours",IF($J51="","Enter productive hours",IF(OR($A51&lt;Assumptions!$B$23,$A51&gt;Assumptions!$B$24),"Check effective date",IF(OR($E51&lt;Assumptions!$B$7,$E51&gt;Assumptions!$B$8),"Check base wage",IF(OR($L51&lt;Assumptions!$B$9,$L51&gt;Assumptions!$B$10),"Check burden rate",IF(OR($G51&lt;Assumptions!$B$11,$G51&gt;Assumptions!$B$12),"Check regular hours",IF(OR($H51&lt;Assumptions!$B$13,$H51&gt;Assumptions!$B$14),"Check overtime hours",IF(OR($M51&lt;Assumptions!$B$15,$M51&gt;Assumptions!$B$16),"Check OT multiplier",IF(OR($J51&lt;Assumptions!$B$17,$J51&gt;Assumptions!$B$18,$J51&gt;$G51+$H51),"Check productive hours",IF(OR($N51&lt;Assumptions!$B$19,$N51&gt;Assumptions!$B$20),"Check target margin",IF($S51&gt;Assumptions!$B$21,"Review loaded cost",IF($T51&gt;Assumptions!$B$22,"Review planning price","Ready for review")))))))))))))))))))))</f>
        <v/>
      </c>
    </row>
    <row r="52" ht="22" customHeight="1">
      <c r="A52" s="52" t="n"/>
      <c r="B52" s="22" t="n"/>
      <c r="C52" s="22" t="n"/>
      <c r="D52" s="23" t="n"/>
      <c r="E52" s="53" t="n"/>
      <c r="F52" s="54" t="n"/>
      <c r="G52" s="55" t="n"/>
      <c r="H52" s="55" t="n"/>
      <c r="I52" s="56" t="n"/>
      <c r="J52" s="55" t="n"/>
      <c r="K52" s="54" t="n"/>
      <c r="L52" s="61">
        <f>IF($B52="","",IF($F52="",Assumptions!$B$4,$F52))</f>
        <v/>
      </c>
      <c r="M52" s="62">
        <f>IF($B52="","",IF($I52="",Assumptions!$B$5,$I52))</f>
        <v/>
      </c>
      <c r="N52" s="61">
        <f>IF($B52="","",IF($K52="",Assumptions!$B$6,$K52))</f>
        <v/>
      </c>
      <c r="O52" s="63">
        <f>IF(OR($B52="",$E52="",$G52=""),"",$E52*$G52)</f>
        <v/>
      </c>
      <c r="P52" s="63">
        <f>IF(OR($B52="",$E52="",$H52="",$M52=""),"",$E52*$H52*$M52)</f>
        <v/>
      </c>
      <c r="Q52" s="63">
        <f>IF(OR($O52="",$P52="",$L52=""),"",SUM($O52:$P52)*$L52)</f>
        <v/>
      </c>
      <c r="R52" s="63">
        <f>IF(OR($O52="",$P52="",$Q52=""),"",SUM($O52:$Q52))</f>
        <v/>
      </c>
      <c r="S52" s="64">
        <f>IF(OR($R52="",$J52=""),"",IFERROR($R52/$J52,""))</f>
        <v/>
      </c>
      <c r="T52" s="64">
        <f>IF(OR($S52="",$N52=""),"",IFERROR($S52/(1-$N52),""))</f>
        <v/>
      </c>
      <c r="U52" s="37">
        <f>IF(COUNTA($A52:$K52)=0,"",IF($B52="","Enter technician / crew",IF($C52="","Enter labor description",IF($D52="","Select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limits",IF($A52="","Enter effective date",IF($E52="","Enter base wage",IF($G52="","Enter regular paid hours",IF($H52="","Enter overtime hours",IF($J52="","Enter productive hours",IF(OR($A52&lt;Assumptions!$B$23,$A52&gt;Assumptions!$B$24),"Check effective date",IF(OR($E52&lt;Assumptions!$B$7,$E52&gt;Assumptions!$B$8),"Check base wage",IF(OR($L52&lt;Assumptions!$B$9,$L52&gt;Assumptions!$B$10),"Check burden rate",IF(OR($G52&lt;Assumptions!$B$11,$G52&gt;Assumptions!$B$12),"Check regular hours",IF(OR($H52&lt;Assumptions!$B$13,$H52&gt;Assumptions!$B$14),"Check overtime hours",IF(OR($M52&lt;Assumptions!$B$15,$M52&gt;Assumptions!$B$16),"Check OT multiplier",IF(OR($J52&lt;Assumptions!$B$17,$J52&gt;Assumptions!$B$18,$J52&gt;$G52+$H52),"Check productive hours",IF(OR($N52&lt;Assumptions!$B$19,$N52&gt;Assumptions!$B$20),"Check target margin",IF($S52&gt;Assumptions!$B$21,"Review loaded cost",IF($T52&gt;Assumptions!$B$22,"Review planning price","Ready for review")))))))))))))))))))))</f>
        <v/>
      </c>
    </row>
    <row r="53" ht="22" customHeight="1">
      <c r="A53" s="52" t="n"/>
      <c r="B53" s="22" t="n"/>
      <c r="C53" s="22" t="n"/>
      <c r="D53" s="23" t="n"/>
      <c r="E53" s="53" t="n"/>
      <c r="F53" s="54" t="n"/>
      <c r="G53" s="55" t="n"/>
      <c r="H53" s="55" t="n"/>
      <c r="I53" s="56" t="n"/>
      <c r="J53" s="55" t="n"/>
      <c r="K53" s="54" t="n"/>
      <c r="L53" s="57">
        <f>IF($B53="","",IF($F53="",Assumptions!$B$4,$F53))</f>
        <v/>
      </c>
      <c r="M53" s="58">
        <f>IF($B53="","",IF($I53="",Assumptions!$B$5,$I53))</f>
        <v/>
      </c>
      <c r="N53" s="57">
        <f>IF($B53="","",IF($K53="",Assumptions!$B$6,$K53))</f>
        <v/>
      </c>
      <c r="O53" s="59">
        <f>IF(OR($B53="",$E53="",$G53=""),"",$E53*$G53)</f>
        <v/>
      </c>
      <c r="P53" s="59">
        <f>IF(OR($B53="",$E53="",$H53="",$M53=""),"",$E53*$H53*$M53)</f>
        <v/>
      </c>
      <c r="Q53" s="59">
        <f>IF(OR($O53="",$P53="",$L53=""),"",SUM($O53:$P53)*$L53)</f>
        <v/>
      </c>
      <c r="R53" s="59">
        <f>IF(OR($O53="",$P53="",$Q53=""),"",SUM($O53:$Q53))</f>
        <v/>
      </c>
      <c r="S53" s="60">
        <f>IF(OR($R53="",$J53=""),"",IFERROR($R53/$J53,""))</f>
        <v/>
      </c>
      <c r="T53" s="60">
        <f>IF(OR($S53="",$N53=""),"",IFERROR($S53/(1-$N53),""))</f>
        <v/>
      </c>
      <c r="U53" s="32">
        <f>IF(COUNTA($A53:$K53)=0,"",IF($B53="","Enter technician / crew",IF($C53="","Enter labor description",IF($D53="","Select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limits",IF($A53="","Enter effective date",IF($E53="","Enter base wage",IF($G53="","Enter regular paid hours",IF($H53="","Enter overtime hours",IF($J53="","Enter productive hours",IF(OR($A53&lt;Assumptions!$B$23,$A53&gt;Assumptions!$B$24),"Check effective date",IF(OR($E53&lt;Assumptions!$B$7,$E53&gt;Assumptions!$B$8),"Check base wage",IF(OR($L53&lt;Assumptions!$B$9,$L53&gt;Assumptions!$B$10),"Check burden rate",IF(OR($G53&lt;Assumptions!$B$11,$G53&gt;Assumptions!$B$12),"Check regular hours",IF(OR($H53&lt;Assumptions!$B$13,$H53&gt;Assumptions!$B$14),"Check overtime hours",IF(OR($M53&lt;Assumptions!$B$15,$M53&gt;Assumptions!$B$16),"Check OT multiplier",IF(OR($J53&lt;Assumptions!$B$17,$J53&gt;Assumptions!$B$18,$J53&gt;$G53+$H53),"Check productive hours",IF(OR($N53&lt;Assumptions!$B$19,$N53&gt;Assumptions!$B$20),"Check target margin",IF($S53&gt;Assumptions!$B$21,"Review loaded cost",IF($T53&gt;Assumptions!$B$22,"Review planning price","Ready for review")))))))))))))))))))))</f>
        <v/>
      </c>
    </row>
    <row r="54" ht="22" customHeight="1">
      <c r="A54" s="52" t="n"/>
      <c r="B54" s="22" t="n"/>
      <c r="C54" s="22" t="n"/>
      <c r="D54" s="23" t="n"/>
      <c r="E54" s="53" t="n"/>
      <c r="F54" s="54" t="n"/>
      <c r="G54" s="55" t="n"/>
      <c r="H54" s="55" t="n"/>
      <c r="I54" s="56" t="n"/>
      <c r="J54" s="55" t="n"/>
      <c r="K54" s="54" t="n"/>
      <c r="L54" s="61">
        <f>IF($B54="","",IF($F54="",Assumptions!$B$4,$F54))</f>
        <v/>
      </c>
      <c r="M54" s="62">
        <f>IF($B54="","",IF($I54="",Assumptions!$B$5,$I54))</f>
        <v/>
      </c>
      <c r="N54" s="61">
        <f>IF($B54="","",IF($K54="",Assumptions!$B$6,$K54))</f>
        <v/>
      </c>
      <c r="O54" s="63">
        <f>IF(OR($B54="",$E54="",$G54=""),"",$E54*$G54)</f>
        <v/>
      </c>
      <c r="P54" s="63">
        <f>IF(OR($B54="",$E54="",$H54="",$M54=""),"",$E54*$H54*$M54)</f>
        <v/>
      </c>
      <c r="Q54" s="63">
        <f>IF(OR($O54="",$P54="",$L54=""),"",SUM($O54:$P54)*$L54)</f>
        <v/>
      </c>
      <c r="R54" s="63">
        <f>IF(OR($O54="",$P54="",$Q54=""),"",SUM($O54:$Q54))</f>
        <v/>
      </c>
      <c r="S54" s="64">
        <f>IF(OR($R54="",$J54=""),"",IFERROR($R54/$J54,""))</f>
        <v/>
      </c>
      <c r="T54" s="64">
        <f>IF(OR($S54="",$N54=""),"",IFERROR($S54/(1-$N54),""))</f>
        <v/>
      </c>
      <c r="U54" s="37">
        <f>IF(COUNTA($A54:$K54)=0,"",IF($B54="","Enter technician / crew",IF($C54="","Enter labor description",IF($D54="","Select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limits",IF($A54="","Enter effective date",IF($E54="","Enter base wage",IF($G54="","Enter regular paid hours",IF($H54="","Enter overtime hours",IF($J54="","Enter productive hours",IF(OR($A54&lt;Assumptions!$B$23,$A54&gt;Assumptions!$B$24),"Check effective date",IF(OR($E54&lt;Assumptions!$B$7,$E54&gt;Assumptions!$B$8),"Check base wage",IF(OR($L54&lt;Assumptions!$B$9,$L54&gt;Assumptions!$B$10),"Check burden rate",IF(OR($G54&lt;Assumptions!$B$11,$G54&gt;Assumptions!$B$12),"Check regular hours",IF(OR($H54&lt;Assumptions!$B$13,$H54&gt;Assumptions!$B$14),"Check overtime hours",IF(OR($M54&lt;Assumptions!$B$15,$M54&gt;Assumptions!$B$16),"Check OT multiplier",IF(OR($J54&lt;Assumptions!$B$17,$J54&gt;Assumptions!$B$18,$J54&gt;$G54+$H54),"Check productive hours",IF(OR($N54&lt;Assumptions!$B$19,$N54&gt;Assumptions!$B$20),"Check target margin",IF($S54&gt;Assumptions!$B$21,"Review loaded cost",IF($T54&gt;Assumptions!$B$22,"Review planning price","Ready for review")))))))))))))))))))))</f>
        <v/>
      </c>
    </row>
    <row r="55" ht="22" customHeight="1">
      <c r="A55" s="52" t="n"/>
      <c r="B55" s="22" t="n"/>
      <c r="C55" s="22" t="n"/>
      <c r="D55" s="23" t="n"/>
      <c r="E55" s="53" t="n"/>
      <c r="F55" s="54" t="n"/>
      <c r="G55" s="55" t="n"/>
      <c r="H55" s="55" t="n"/>
      <c r="I55" s="56" t="n"/>
      <c r="J55" s="55" t="n"/>
      <c r="K55" s="54" t="n"/>
      <c r="L55" s="57">
        <f>IF($B55="","",IF($F55="",Assumptions!$B$4,$F55))</f>
        <v/>
      </c>
      <c r="M55" s="58">
        <f>IF($B55="","",IF($I55="",Assumptions!$B$5,$I55))</f>
        <v/>
      </c>
      <c r="N55" s="57">
        <f>IF($B55="","",IF($K55="",Assumptions!$B$6,$K55))</f>
        <v/>
      </c>
      <c r="O55" s="59">
        <f>IF(OR($B55="",$E55="",$G55=""),"",$E55*$G55)</f>
        <v/>
      </c>
      <c r="P55" s="59">
        <f>IF(OR($B55="",$E55="",$H55="",$M55=""),"",$E55*$H55*$M55)</f>
        <v/>
      </c>
      <c r="Q55" s="59">
        <f>IF(OR($O55="",$P55="",$L55=""),"",SUM($O55:$P55)*$L55)</f>
        <v/>
      </c>
      <c r="R55" s="59">
        <f>IF(OR($O55="",$P55="",$Q55=""),"",SUM($O55:$Q55))</f>
        <v/>
      </c>
      <c r="S55" s="60">
        <f>IF(OR($R55="",$J55=""),"",IFERROR($R55/$J55,""))</f>
        <v/>
      </c>
      <c r="T55" s="60">
        <f>IF(OR($S55="",$N55=""),"",IFERROR($S55/(1-$N55),""))</f>
        <v/>
      </c>
      <c r="U55" s="32">
        <f>IF(COUNTA($A55:$K55)=0,"",IF($B55="","Enter technician / crew",IF($C55="","Enter labor description",IF($D55="","Select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limits",IF($A55="","Enter effective date",IF($E55="","Enter base wage",IF($G55="","Enter regular paid hours",IF($H55="","Enter overtime hours",IF($J55="","Enter productive hours",IF(OR($A55&lt;Assumptions!$B$23,$A55&gt;Assumptions!$B$24),"Check effective date",IF(OR($E55&lt;Assumptions!$B$7,$E55&gt;Assumptions!$B$8),"Check base wage",IF(OR($L55&lt;Assumptions!$B$9,$L55&gt;Assumptions!$B$10),"Check burden rate",IF(OR($G55&lt;Assumptions!$B$11,$G55&gt;Assumptions!$B$12),"Check regular hours",IF(OR($H55&lt;Assumptions!$B$13,$H55&gt;Assumptions!$B$14),"Check overtime hours",IF(OR($M55&lt;Assumptions!$B$15,$M55&gt;Assumptions!$B$16),"Check OT multiplier",IF(OR($J55&lt;Assumptions!$B$17,$J55&gt;Assumptions!$B$18,$J55&gt;$G55+$H55),"Check productive hours",IF(OR($N55&lt;Assumptions!$B$19,$N55&gt;Assumptions!$B$20),"Check target margin",IF($S55&gt;Assumptions!$B$21,"Review loaded cost",IF($T55&gt;Assumptions!$B$22,"Review planning price","Ready for review")))))))))))))))))))))</f>
        <v/>
      </c>
    </row>
    <row r="56" ht="22" customHeight="1">
      <c r="A56" s="52" t="n"/>
      <c r="B56" s="22" t="n"/>
      <c r="C56" s="22" t="n"/>
      <c r="D56" s="23" t="n"/>
      <c r="E56" s="53" t="n"/>
      <c r="F56" s="54" t="n"/>
      <c r="G56" s="55" t="n"/>
      <c r="H56" s="55" t="n"/>
      <c r="I56" s="56" t="n"/>
      <c r="J56" s="55" t="n"/>
      <c r="K56" s="54" t="n"/>
      <c r="L56" s="61">
        <f>IF($B56="","",IF($F56="",Assumptions!$B$4,$F56))</f>
        <v/>
      </c>
      <c r="M56" s="62">
        <f>IF($B56="","",IF($I56="",Assumptions!$B$5,$I56))</f>
        <v/>
      </c>
      <c r="N56" s="61">
        <f>IF($B56="","",IF($K56="",Assumptions!$B$6,$K56))</f>
        <v/>
      </c>
      <c r="O56" s="63">
        <f>IF(OR($B56="",$E56="",$G56=""),"",$E56*$G56)</f>
        <v/>
      </c>
      <c r="P56" s="63">
        <f>IF(OR($B56="",$E56="",$H56="",$M56=""),"",$E56*$H56*$M56)</f>
        <v/>
      </c>
      <c r="Q56" s="63">
        <f>IF(OR($O56="",$P56="",$L56=""),"",SUM($O56:$P56)*$L56)</f>
        <v/>
      </c>
      <c r="R56" s="63">
        <f>IF(OR($O56="",$P56="",$Q56=""),"",SUM($O56:$Q56))</f>
        <v/>
      </c>
      <c r="S56" s="64">
        <f>IF(OR($R56="",$J56=""),"",IFERROR($R56/$J56,""))</f>
        <v/>
      </c>
      <c r="T56" s="64">
        <f>IF(OR($S56="",$N56=""),"",IFERROR($S56/(1-$N56),""))</f>
        <v/>
      </c>
      <c r="U56" s="37">
        <f>IF(COUNTA($A56:$K56)=0,"",IF($B56="","Enter technician / crew",IF($C56="","Enter labor description",IF($D56="","Select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limits",IF($A56="","Enter effective date",IF($E56="","Enter base wage",IF($G56="","Enter regular paid hours",IF($H56="","Enter overtime hours",IF($J56="","Enter productive hours",IF(OR($A56&lt;Assumptions!$B$23,$A56&gt;Assumptions!$B$24),"Check effective date",IF(OR($E56&lt;Assumptions!$B$7,$E56&gt;Assumptions!$B$8),"Check base wage",IF(OR($L56&lt;Assumptions!$B$9,$L56&gt;Assumptions!$B$10),"Check burden rate",IF(OR($G56&lt;Assumptions!$B$11,$G56&gt;Assumptions!$B$12),"Check regular hours",IF(OR($H56&lt;Assumptions!$B$13,$H56&gt;Assumptions!$B$14),"Check overtime hours",IF(OR($M56&lt;Assumptions!$B$15,$M56&gt;Assumptions!$B$16),"Check OT multiplier",IF(OR($J56&lt;Assumptions!$B$17,$J56&gt;Assumptions!$B$18,$J56&gt;$G56+$H56),"Check productive hours",IF(OR($N56&lt;Assumptions!$B$19,$N56&gt;Assumptions!$B$20),"Check target margin",IF($S56&gt;Assumptions!$B$21,"Review loaded cost",IF($T56&gt;Assumptions!$B$22,"Review planning price","Ready for review")))))))))))))))))))))</f>
        <v/>
      </c>
    </row>
    <row r="57" ht="22" customHeight="1">
      <c r="A57" s="52" t="n"/>
      <c r="B57" s="22" t="n"/>
      <c r="C57" s="22" t="n"/>
      <c r="D57" s="23" t="n"/>
      <c r="E57" s="53" t="n"/>
      <c r="F57" s="54" t="n"/>
      <c r="G57" s="55" t="n"/>
      <c r="H57" s="55" t="n"/>
      <c r="I57" s="56" t="n"/>
      <c r="J57" s="55" t="n"/>
      <c r="K57" s="54" t="n"/>
      <c r="L57" s="57">
        <f>IF($B57="","",IF($F57="",Assumptions!$B$4,$F57))</f>
        <v/>
      </c>
      <c r="M57" s="58">
        <f>IF($B57="","",IF($I57="",Assumptions!$B$5,$I57))</f>
        <v/>
      </c>
      <c r="N57" s="57">
        <f>IF($B57="","",IF($K57="",Assumptions!$B$6,$K57))</f>
        <v/>
      </c>
      <c r="O57" s="59">
        <f>IF(OR($B57="",$E57="",$G57=""),"",$E57*$G57)</f>
        <v/>
      </c>
      <c r="P57" s="59">
        <f>IF(OR($B57="",$E57="",$H57="",$M57=""),"",$E57*$H57*$M57)</f>
        <v/>
      </c>
      <c r="Q57" s="59">
        <f>IF(OR($O57="",$P57="",$L57=""),"",SUM($O57:$P57)*$L57)</f>
        <v/>
      </c>
      <c r="R57" s="59">
        <f>IF(OR($O57="",$P57="",$Q57=""),"",SUM($O57:$Q57))</f>
        <v/>
      </c>
      <c r="S57" s="60">
        <f>IF(OR($R57="",$J57=""),"",IFERROR($R57/$J57,""))</f>
        <v/>
      </c>
      <c r="T57" s="60">
        <f>IF(OR($S57="",$N57=""),"",IFERROR($S57/(1-$N57),""))</f>
        <v/>
      </c>
      <c r="U57" s="32">
        <f>IF(COUNTA($A57:$K57)=0,"",IF($B57="","Enter technician / crew",IF($C57="","Enter labor description",IF($D57="","Select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limits",IF($A57="","Enter effective date",IF($E57="","Enter base wage",IF($G57="","Enter regular paid hours",IF($H57="","Enter overtime hours",IF($J57="","Enter productive hours",IF(OR($A57&lt;Assumptions!$B$23,$A57&gt;Assumptions!$B$24),"Check effective date",IF(OR($E57&lt;Assumptions!$B$7,$E57&gt;Assumptions!$B$8),"Check base wage",IF(OR($L57&lt;Assumptions!$B$9,$L57&gt;Assumptions!$B$10),"Check burden rate",IF(OR($G57&lt;Assumptions!$B$11,$G57&gt;Assumptions!$B$12),"Check regular hours",IF(OR($H57&lt;Assumptions!$B$13,$H57&gt;Assumptions!$B$14),"Check overtime hours",IF(OR($M57&lt;Assumptions!$B$15,$M57&gt;Assumptions!$B$16),"Check OT multiplier",IF(OR($J57&lt;Assumptions!$B$17,$J57&gt;Assumptions!$B$18,$J57&gt;$G57+$H57),"Check productive hours",IF(OR($N57&lt;Assumptions!$B$19,$N57&gt;Assumptions!$B$20),"Check target margin",IF($S57&gt;Assumptions!$B$21,"Review loaded cost",IF($T57&gt;Assumptions!$B$22,"Review planning price","Ready for review")))))))))))))))))))))</f>
        <v/>
      </c>
    </row>
    <row r="58" ht="22" customHeight="1">
      <c r="A58" s="52" t="n"/>
      <c r="B58" s="22" t="n"/>
      <c r="C58" s="22" t="n"/>
      <c r="D58" s="23" t="n"/>
      <c r="E58" s="53" t="n"/>
      <c r="F58" s="54" t="n"/>
      <c r="G58" s="55" t="n"/>
      <c r="H58" s="55" t="n"/>
      <c r="I58" s="56" t="n"/>
      <c r="J58" s="55" t="n"/>
      <c r="K58" s="54" t="n"/>
      <c r="L58" s="61">
        <f>IF($B58="","",IF($F58="",Assumptions!$B$4,$F58))</f>
        <v/>
      </c>
      <c r="M58" s="62">
        <f>IF($B58="","",IF($I58="",Assumptions!$B$5,$I58))</f>
        <v/>
      </c>
      <c r="N58" s="61">
        <f>IF($B58="","",IF($K58="",Assumptions!$B$6,$K58))</f>
        <v/>
      </c>
      <c r="O58" s="63">
        <f>IF(OR($B58="",$E58="",$G58=""),"",$E58*$G58)</f>
        <v/>
      </c>
      <c r="P58" s="63">
        <f>IF(OR($B58="",$E58="",$H58="",$M58=""),"",$E58*$H58*$M58)</f>
        <v/>
      </c>
      <c r="Q58" s="63">
        <f>IF(OR($O58="",$P58="",$L58=""),"",SUM($O58:$P58)*$L58)</f>
        <v/>
      </c>
      <c r="R58" s="63">
        <f>IF(OR($O58="",$P58="",$Q58=""),"",SUM($O58:$Q58))</f>
        <v/>
      </c>
      <c r="S58" s="64">
        <f>IF(OR($R58="",$J58=""),"",IFERROR($R58/$J58,""))</f>
        <v/>
      </c>
      <c r="T58" s="64">
        <f>IF(OR($S58="",$N58=""),"",IFERROR($S58/(1-$N58),""))</f>
        <v/>
      </c>
      <c r="U58" s="37">
        <f>IF(COUNTA($A58:$K58)=0,"",IF($B58="","Enter technician / crew",IF($C58="","Enter labor description",IF($D58="","Select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limits",IF($A58="","Enter effective date",IF($E58="","Enter base wage",IF($G58="","Enter regular paid hours",IF($H58="","Enter overtime hours",IF($J58="","Enter productive hours",IF(OR($A58&lt;Assumptions!$B$23,$A58&gt;Assumptions!$B$24),"Check effective date",IF(OR($E58&lt;Assumptions!$B$7,$E58&gt;Assumptions!$B$8),"Check base wage",IF(OR($L58&lt;Assumptions!$B$9,$L58&gt;Assumptions!$B$10),"Check burden rate",IF(OR($G58&lt;Assumptions!$B$11,$G58&gt;Assumptions!$B$12),"Check regular hours",IF(OR($H58&lt;Assumptions!$B$13,$H58&gt;Assumptions!$B$14),"Check overtime hours",IF(OR($M58&lt;Assumptions!$B$15,$M58&gt;Assumptions!$B$16),"Check OT multiplier",IF(OR($J58&lt;Assumptions!$B$17,$J58&gt;Assumptions!$B$18,$J58&gt;$G58+$H58),"Check productive hours",IF(OR($N58&lt;Assumptions!$B$19,$N58&gt;Assumptions!$B$20),"Check target margin",IF($S58&gt;Assumptions!$B$21,"Review loaded cost",IF($T58&gt;Assumptions!$B$22,"Review planning price","Ready for review")))))))))))))))))))))</f>
        <v/>
      </c>
    </row>
    <row r="59" ht="22" customHeight="1">
      <c r="A59" s="52" t="n"/>
      <c r="B59" s="22" t="n"/>
      <c r="C59" s="22" t="n"/>
      <c r="D59" s="23" t="n"/>
      <c r="E59" s="53" t="n"/>
      <c r="F59" s="54" t="n"/>
      <c r="G59" s="55" t="n"/>
      <c r="H59" s="55" t="n"/>
      <c r="I59" s="56" t="n"/>
      <c r="J59" s="55" t="n"/>
      <c r="K59" s="54" t="n"/>
      <c r="L59" s="57">
        <f>IF($B59="","",IF($F59="",Assumptions!$B$4,$F59))</f>
        <v/>
      </c>
      <c r="M59" s="58">
        <f>IF($B59="","",IF($I59="",Assumptions!$B$5,$I59))</f>
        <v/>
      </c>
      <c r="N59" s="57">
        <f>IF($B59="","",IF($K59="",Assumptions!$B$6,$K59))</f>
        <v/>
      </c>
      <c r="O59" s="59">
        <f>IF(OR($B59="",$E59="",$G59=""),"",$E59*$G59)</f>
        <v/>
      </c>
      <c r="P59" s="59">
        <f>IF(OR($B59="",$E59="",$H59="",$M59=""),"",$E59*$H59*$M59)</f>
        <v/>
      </c>
      <c r="Q59" s="59">
        <f>IF(OR($O59="",$P59="",$L59=""),"",SUM($O59:$P59)*$L59)</f>
        <v/>
      </c>
      <c r="R59" s="59">
        <f>IF(OR($O59="",$P59="",$Q59=""),"",SUM($O59:$Q59))</f>
        <v/>
      </c>
      <c r="S59" s="60">
        <f>IF(OR($R59="",$J59=""),"",IFERROR($R59/$J59,""))</f>
        <v/>
      </c>
      <c r="T59" s="60">
        <f>IF(OR($S59="",$N59=""),"",IFERROR($S59/(1-$N59),""))</f>
        <v/>
      </c>
      <c r="U59" s="32">
        <f>IF(COUNTA($A59:$K59)=0,"",IF($B59="","Enter technician / crew",IF($C59="","Enter labor description",IF($D59="","Select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limits",IF($A59="","Enter effective date",IF($E59="","Enter base wage",IF($G59="","Enter regular paid hours",IF($H59="","Enter overtime hours",IF($J59="","Enter productive hours",IF(OR($A59&lt;Assumptions!$B$23,$A59&gt;Assumptions!$B$24),"Check effective date",IF(OR($E59&lt;Assumptions!$B$7,$E59&gt;Assumptions!$B$8),"Check base wage",IF(OR($L59&lt;Assumptions!$B$9,$L59&gt;Assumptions!$B$10),"Check burden rate",IF(OR($G59&lt;Assumptions!$B$11,$G59&gt;Assumptions!$B$12),"Check regular hours",IF(OR($H59&lt;Assumptions!$B$13,$H59&gt;Assumptions!$B$14),"Check overtime hours",IF(OR($M59&lt;Assumptions!$B$15,$M59&gt;Assumptions!$B$16),"Check OT multiplier",IF(OR($J59&lt;Assumptions!$B$17,$J59&gt;Assumptions!$B$18,$J59&gt;$G59+$H59),"Check productive hours",IF(OR($N59&lt;Assumptions!$B$19,$N59&gt;Assumptions!$B$20),"Check target margin",IF($S59&gt;Assumptions!$B$21,"Review loaded cost",IF($T59&gt;Assumptions!$B$22,"Review planning price","Ready for review")))))))))))))))))))))</f>
        <v/>
      </c>
    </row>
    <row r="60" ht="22" customHeight="1">
      <c r="A60" s="52" t="n"/>
      <c r="B60" s="22" t="n"/>
      <c r="C60" s="22" t="n"/>
      <c r="D60" s="23" t="n"/>
      <c r="E60" s="53" t="n"/>
      <c r="F60" s="54" t="n"/>
      <c r="G60" s="55" t="n"/>
      <c r="H60" s="55" t="n"/>
      <c r="I60" s="56" t="n"/>
      <c r="J60" s="55" t="n"/>
      <c r="K60" s="54" t="n"/>
      <c r="L60" s="61">
        <f>IF($B60="","",IF($F60="",Assumptions!$B$4,$F60))</f>
        <v/>
      </c>
      <c r="M60" s="62">
        <f>IF($B60="","",IF($I60="",Assumptions!$B$5,$I60))</f>
        <v/>
      </c>
      <c r="N60" s="61">
        <f>IF($B60="","",IF($K60="",Assumptions!$B$6,$K60))</f>
        <v/>
      </c>
      <c r="O60" s="63">
        <f>IF(OR($B60="",$E60="",$G60=""),"",$E60*$G60)</f>
        <v/>
      </c>
      <c r="P60" s="63">
        <f>IF(OR($B60="",$E60="",$H60="",$M60=""),"",$E60*$H60*$M60)</f>
        <v/>
      </c>
      <c r="Q60" s="63">
        <f>IF(OR($O60="",$P60="",$L60=""),"",SUM($O60:$P60)*$L60)</f>
        <v/>
      </c>
      <c r="R60" s="63">
        <f>IF(OR($O60="",$P60="",$Q60=""),"",SUM($O60:$Q60))</f>
        <v/>
      </c>
      <c r="S60" s="64">
        <f>IF(OR($R60="",$J60=""),"",IFERROR($R60/$J60,""))</f>
        <v/>
      </c>
      <c r="T60" s="64">
        <f>IF(OR($S60="",$N60=""),"",IFERROR($S60/(1-$N60),""))</f>
        <v/>
      </c>
      <c r="U60" s="37">
        <f>IF(COUNTA($A60:$K60)=0,"",IF($B60="","Enter technician / crew",IF($C60="","Enter labor description",IF($D60="","Select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limits",IF($A60="","Enter effective date",IF($E60="","Enter base wage",IF($G60="","Enter regular paid hours",IF($H60="","Enter overtime hours",IF($J60="","Enter productive hours",IF(OR($A60&lt;Assumptions!$B$23,$A60&gt;Assumptions!$B$24),"Check effective date",IF(OR($E60&lt;Assumptions!$B$7,$E60&gt;Assumptions!$B$8),"Check base wage",IF(OR($L60&lt;Assumptions!$B$9,$L60&gt;Assumptions!$B$10),"Check burden rate",IF(OR($G60&lt;Assumptions!$B$11,$G60&gt;Assumptions!$B$12),"Check regular hours",IF(OR($H60&lt;Assumptions!$B$13,$H60&gt;Assumptions!$B$14),"Check overtime hours",IF(OR($M60&lt;Assumptions!$B$15,$M60&gt;Assumptions!$B$16),"Check OT multiplier",IF(OR($J60&lt;Assumptions!$B$17,$J60&gt;Assumptions!$B$18,$J60&gt;$G60+$H60),"Check productive hours",IF(OR($N60&lt;Assumptions!$B$19,$N60&gt;Assumptions!$B$20),"Check target margin",IF($S60&gt;Assumptions!$B$21,"Review loaded cost",IF($T60&gt;Assumptions!$B$22,"Review planning price","Ready for review")))))))))))))))))))))</f>
        <v/>
      </c>
    </row>
    <row r="61" ht="22" customHeight="1">
      <c r="A61" s="52" t="n"/>
      <c r="B61" s="22" t="n"/>
      <c r="C61" s="22" t="n"/>
      <c r="D61" s="23" t="n"/>
      <c r="E61" s="53" t="n"/>
      <c r="F61" s="54" t="n"/>
      <c r="G61" s="55" t="n"/>
      <c r="H61" s="55" t="n"/>
      <c r="I61" s="56" t="n"/>
      <c r="J61" s="55" t="n"/>
      <c r="K61" s="54" t="n"/>
      <c r="L61" s="57">
        <f>IF($B61="","",IF($F61="",Assumptions!$B$4,$F61))</f>
        <v/>
      </c>
      <c r="M61" s="58">
        <f>IF($B61="","",IF($I61="",Assumptions!$B$5,$I61))</f>
        <v/>
      </c>
      <c r="N61" s="57">
        <f>IF($B61="","",IF($K61="",Assumptions!$B$6,$K61))</f>
        <v/>
      </c>
      <c r="O61" s="59">
        <f>IF(OR($B61="",$E61="",$G61=""),"",$E61*$G61)</f>
        <v/>
      </c>
      <c r="P61" s="59">
        <f>IF(OR($B61="",$E61="",$H61="",$M61=""),"",$E61*$H61*$M61)</f>
        <v/>
      </c>
      <c r="Q61" s="59">
        <f>IF(OR($O61="",$P61="",$L61=""),"",SUM($O61:$P61)*$L61)</f>
        <v/>
      </c>
      <c r="R61" s="59">
        <f>IF(OR($O61="",$P61="",$Q61=""),"",SUM($O61:$Q61))</f>
        <v/>
      </c>
      <c r="S61" s="60">
        <f>IF(OR($R61="",$J61=""),"",IFERROR($R61/$J61,""))</f>
        <v/>
      </c>
      <c r="T61" s="60">
        <f>IF(OR($S61="",$N61=""),"",IFERROR($S61/(1-$N61),""))</f>
        <v/>
      </c>
      <c r="U61" s="32">
        <f>IF(COUNTA($A61:$K61)=0,"",IF($B61="","Enter technician / crew",IF($C61="","Enter labor description",IF($D61="","Select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limits",IF($A61="","Enter effective date",IF($E61="","Enter base wage",IF($G61="","Enter regular paid hours",IF($H61="","Enter overtime hours",IF($J61="","Enter productive hours",IF(OR($A61&lt;Assumptions!$B$23,$A61&gt;Assumptions!$B$24),"Check effective date",IF(OR($E61&lt;Assumptions!$B$7,$E61&gt;Assumptions!$B$8),"Check base wage",IF(OR($L61&lt;Assumptions!$B$9,$L61&gt;Assumptions!$B$10),"Check burden rate",IF(OR($G61&lt;Assumptions!$B$11,$G61&gt;Assumptions!$B$12),"Check regular hours",IF(OR($H61&lt;Assumptions!$B$13,$H61&gt;Assumptions!$B$14),"Check overtime hours",IF(OR($M61&lt;Assumptions!$B$15,$M61&gt;Assumptions!$B$16),"Check OT multiplier",IF(OR($J61&lt;Assumptions!$B$17,$J61&gt;Assumptions!$B$18,$J61&gt;$G61+$H61),"Check productive hours",IF(OR($N61&lt;Assumptions!$B$19,$N61&gt;Assumptions!$B$20),"Check target margin",IF($S61&gt;Assumptions!$B$21,"Review loaded cost",IF($T61&gt;Assumptions!$B$22,"Review planning price","Ready for review")))))))))))))))))))))</f>
        <v/>
      </c>
    </row>
    <row r="62" ht="22" customHeight="1">
      <c r="A62" s="52" t="n"/>
      <c r="B62" s="22" t="n"/>
      <c r="C62" s="22" t="n"/>
      <c r="D62" s="23" t="n"/>
      <c r="E62" s="53" t="n"/>
      <c r="F62" s="54" t="n"/>
      <c r="G62" s="55" t="n"/>
      <c r="H62" s="55" t="n"/>
      <c r="I62" s="56" t="n"/>
      <c r="J62" s="55" t="n"/>
      <c r="K62" s="54" t="n"/>
      <c r="L62" s="61">
        <f>IF($B62="","",IF($F62="",Assumptions!$B$4,$F62))</f>
        <v/>
      </c>
      <c r="M62" s="62">
        <f>IF($B62="","",IF($I62="",Assumptions!$B$5,$I62))</f>
        <v/>
      </c>
      <c r="N62" s="61">
        <f>IF($B62="","",IF($K62="",Assumptions!$B$6,$K62))</f>
        <v/>
      </c>
      <c r="O62" s="63">
        <f>IF(OR($B62="",$E62="",$G62=""),"",$E62*$G62)</f>
        <v/>
      </c>
      <c r="P62" s="63">
        <f>IF(OR($B62="",$E62="",$H62="",$M62=""),"",$E62*$H62*$M62)</f>
        <v/>
      </c>
      <c r="Q62" s="63">
        <f>IF(OR($O62="",$P62="",$L62=""),"",SUM($O62:$P62)*$L62)</f>
        <v/>
      </c>
      <c r="R62" s="63">
        <f>IF(OR($O62="",$P62="",$Q62=""),"",SUM($O62:$Q62))</f>
        <v/>
      </c>
      <c r="S62" s="64">
        <f>IF(OR($R62="",$J62=""),"",IFERROR($R62/$J62,""))</f>
        <v/>
      </c>
      <c r="T62" s="64">
        <f>IF(OR($S62="",$N62=""),"",IFERROR($S62/(1-$N62),""))</f>
        <v/>
      </c>
      <c r="U62" s="37">
        <f>IF(COUNTA($A62:$K62)=0,"",IF($B62="","Enter technician / crew",IF($C62="","Enter labor description",IF($D62="","Select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limits",IF($A62="","Enter effective date",IF($E62="","Enter base wage",IF($G62="","Enter regular paid hours",IF($H62="","Enter overtime hours",IF($J62="","Enter productive hours",IF(OR($A62&lt;Assumptions!$B$23,$A62&gt;Assumptions!$B$24),"Check effective date",IF(OR($E62&lt;Assumptions!$B$7,$E62&gt;Assumptions!$B$8),"Check base wage",IF(OR($L62&lt;Assumptions!$B$9,$L62&gt;Assumptions!$B$10),"Check burden rate",IF(OR($G62&lt;Assumptions!$B$11,$G62&gt;Assumptions!$B$12),"Check regular hours",IF(OR($H62&lt;Assumptions!$B$13,$H62&gt;Assumptions!$B$14),"Check overtime hours",IF(OR($M62&lt;Assumptions!$B$15,$M62&gt;Assumptions!$B$16),"Check OT multiplier",IF(OR($J62&lt;Assumptions!$B$17,$J62&gt;Assumptions!$B$18,$J62&gt;$G62+$H62),"Check productive hours",IF(OR($N62&lt;Assumptions!$B$19,$N62&gt;Assumptions!$B$20),"Check target margin",IF($S62&gt;Assumptions!$B$21,"Review loaded cost",IF($T62&gt;Assumptions!$B$22,"Review planning price","Ready for review")))))))))))))))))))))</f>
        <v/>
      </c>
    </row>
    <row r="63" ht="22" customHeight="1">
      <c r="A63" s="52" t="n"/>
      <c r="B63" s="22" t="n"/>
      <c r="C63" s="22" t="n"/>
      <c r="D63" s="23" t="n"/>
      <c r="E63" s="53" t="n"/>
      <c r="F63" s="54" t="n"/>
      <c r="G63" s="55" t="n"/>
      <c r="H63" s="55" t="n"/>
      <c r="I63" s="56" t="n"/>
      <c r="J63" s="55" t="n"/>
      <c r="K63" s="54" t="n"/>
      <c r="L63" s="57">
        <f>IF($B63="","",IF($F63="",Assumptions!$B$4,$F63))</f>
        <v/>
      </c>
      <c r="M63" s="58">
        <f>IF($B63="","",IF($I63="",Assumptions!$B$5,$I63))</f>
        <v/>
      </c>
      <c r="N63" s="57">
        <f>IF($B63="","",IF($K63="",Assumptions!$B$6,$K63))</f>
        <v/>
      </c>
      <c r="O63" s="59">
        <f>IF(OR($B63="",$E63="",$G63=""),"",$E63*$G63)</f>
        <v/>
      </c>
      <c r="P63" s="59">
        <f>IF(OR($B63="",$E63="",$H63="",$M63=""),"",$E63*$H63*$M63)</f>
        <v/>
      </c>
      <c r="Q63" s="59">
        <f>IF(OR($O63="",$P63="",$L63=""),"",SUM($O63:$P63)*$L63)</f>
        <v/>
      </c>
      <c r="R63" s="59">
        <f>IF(OR($O63="",$P63="",$Q63=""),"",SUM($O63:$Q63))</f>
        <v/>
      </c>
      <c r="S63" s="60">
        <f>IF(OR($R63="",$J63=""),"",IFERROR($R63/$J63,""))</f>
        <v/>
      </c>
      <c r="T63" s="60">
        <f>IF(OR($S63="",$N63=""),"",IFERROR($S63/(1-$N63),""))</f>
        <v/>
      </c>
      <c r="U63" s="32">
        <f>IF(COUNTA($A63:$K63)=0,"",IF($B63="","Enter technician / crew",IF($C63="","Enter labor description",IF($D63="","Select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limits",IF($A63="","Enter effective date",IF($E63="","Enter base wage",IF($G63="","Enter regular paid hours",IF($H63="","Enter overtime hours",IF($J63="","Enter productive hours",IF(OR($A63&lt;Assumptions!$B$23,$A63&gt;Assumptions!$B$24),"Check effective date",IF(OR($E63&lt;Assumptions!$B$7,$E63&gt;Assumptions!$B$8),"Check base wage",IF(OR($L63&lt;Assumptions!$B$9,$L63&gt;Assumptions!$B$10),"Check burden rate",IF(OR($G63&lt;Assumptions!$B$11,$G63&gt;Assumptions!$B$12),"Check regular hours",IF(OR($H63&lt;Assumptions!$B$13,$H63&gt;Assumptions!$B$14),"Check overtime hours",IF(OR($M63&lt;Assumptions!$B$15,$M63&gt;Assumptions!$B$16),"Check OT multiplier",IF(OR($J63&lt;Assumptions!$B$17,$J63&gt;Assumptions!$B$18,$J63&gt;$G63+$H63),"Check productive hours",IF(OR($N63&lt;Assumptions!$B$19,$N63&gt;Assumptions!$B$20),"Check target margin",IF($S63&gt;Assumptions!$B$21,"Review loaded cost",IF($T63&gt;Assumptions!$B$22,"Review planning price","Ready for review")))))))))))))))))))))</f>
        <v/>
      </c>
    </row>
    <row r="64" ht="22" customHeight="1">
      <c r="A64" s="52" t="n"/>
      <c r="B64" s="22" t="n"/>
      <c r="C64" s="22" t="n"/>
      <c r="D64" s="23" t="n"/>
      <c r="E64" s="53" t="n"/>
      <c r="F64" s="54" t="n"/>
      <c r="G64" s="55" t="n"/>
      <c r="H64" s="55" t="n"/>
      <c r="I64" s="56" t="n"/>
      <c r="J64" s="55" t="n"/>
      <c r="K64" s="54" t="n"/>
      <c r="L64" s="61">
        <f>IF($B64="","",IF($F64="",Assumptions!$B$4,$F64))</f>
        <v/>
      </c>
      <c r="M64" s="62">
        <f>IF($B64="","",IF($I64="",Assumptions!$B$5,$I64))</f>
        <v/>
      </c>
      <c r="N64" s="61">
        <f>IF($B64="","",IF($K64="",Assumptions!$B$6,$K64))</f>
        <v/>
      </c>
      <c r="O64" s="63">
        <f>IF(OR($B64="",$E64="",$G64=""),"",$E64*$G64)</f>
        <v/>
      </c>
      <c r="P64" s="63">
        <f>IF(OR($B64="",$E64="",$H64="",$M64=""),"",$E64*$H64*$M64)</f>
        <v/>
      </c>
      <c r="Q64" s="63">
        <f>IF(OR($O64="",$P64="",$L64=""),"",SUM($O64:$P64)*$L64)</f>
        <v/>
      </c>
      <c r="R64" s="63">
        <f>IF(OR($O64="",$P64="",$Q64=""),"",SUM($O64:$Q64))</f>
        <v/>
      </c>
      <c r="S64" s="64">
        <f>IF(OR($R64="",$J64=""),"",IFERROR($R64/$J64,""))</f>
        <v/>
      </c>
      <c r="T64" s="64">
        <f>IF(OR($S64="",$N64=""),"",IFERROR($S64/(1-$N64),""))</f>
        <v/>
      </c>
      <c r="U64" s="37">
        <f>IF(COUNTA($A64:$K64)=0,"",IF($B64="","Enter technician / crew",IF($C64="","Enter labor description",IF($D64="","Select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limits",IF($A64="","Enter effective date",IF($E64="","Enter base wage",IF($G64="","Enter regular paid hours",IF($H64="","Enter overtime hours",IF($J64="","Enter productive hours",IF(OR($A64&lt;Assumptions!$B$23,$A64&gt;Assumptions!$B$24),"Check effective date",IF(OR($E64&lt;Assumptions!$B$7,$E64&gt;Assumptions!$B$8),"Check base wage",IF(OR($L64&lt;Assumptions!$B$9,$L64&gt;Assumptions!$B$10),"Check burden rate",IF(OR($G64&lt;Assumptions!$B$11,$G64&gt;Assumptions!$B$12),"Check regular hours",IF(OR($H64&lt;Assumptions!$B$13,$H64&gt;Assumptions!$B$14),"Check overtime hours",IF(OR($M64&lt;Assumptions!$B$15,$M64&gt;Assumptions!$B$16),"Check OT multiplier",IF(OR($J64&lt;Assumptions!$B$17,$J64&gt;Assumptions!$B$18,$J64&gt;$G64+$H64),"Check productive hours",IF(OR($N64&lt;Assumptions!$B$19,$N64&gt;Assumptions!$B$20),"Check target margin",IF($S64&gt;Assumptions!$B$21,"Review loaded cost",IF($T64&gt;Assumptions!$B$22,"Review planning price","Ready for review")))))))))))))))))))))</f>
        <v/>
      </c>
    </row>
    <row r="65" ht="22" customHeight="1">
      <c r="A65" s="52" t="n"/>
      <c r="B65" s="22" t="n"/>
      <c r="C65" s="22" t="n"/>
      <c r="D65" s="23" t="n"/>
      <c r="E65" s="53" t="n"/>
      <c r="F65" s="54" t="n"/>
      <c r="G65" s="55" t="n"/>
      <c r="H65" s="55" t="n"/>
      <c r="I65" s="56" t="n"/>
      <c r="J65" s="55" t="n"/>
      <c r="K65" s="54" t="n"/>
      <c r="L65" s="57">
        <f>IF($B65="","",IF($F65="",Assumptions!$B$4,$F65))</f>
        <v/>
      </c>
      <c r="M65" s="58">
        <f>IF($B65="","",IF($I65="",Assumptions!$B$5,$I65))</f>
        <v/>
      </c>
      <c r="N65" s="57">
        <f>IF($B65="","",IF($K65="",Assumptions!$B$6,$K65))</f>
        <v/>
      </c>
      <c r="O65" s="59">
        <f>IF(OR($B65="",$E65="",$G65=""),"",$E65*$G65)</f>
        <v/>
      </c>
      <c r="P65" s="59">
        <f>IF(OR($B65="",$E65="",$H65="",$M65=""),"",$E65*$H65*$M65)</f>
        <v/>
      </c>
      <c r="Q65" s="59">
        <f>IF(OR($O65="",$P65="",$L65=""),"",SUM($O65:$P65)*$L65)</f>
        <v/>
      </c>
      <c r="R65" s="59">
        <f>IF(OR($O65="",$P65="",$Q65=""),"",SUM($O65:$Q65))</f>
        <v/>
      </c>
      <c r="S65" s="60">
        <f>IF(OR($R65="",$J65=""),"",IFERROR($R65/$J65,""))</f>
        <v/>
      </c>
      <c r="T65" s="60">
        <f>IF(OR($S65="",$N65=""),"",IFERROR($S65/(1-$N65),""))</f>
        <v/>
      </c>
      <c r="U65" s="32">
        <f>IF(COUNTA($A65:$K65)=0,"",IF($B65="","Enter technician / crew",IF($C65="","Enter labor description",IF($D65="","Select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limits",IF($A65="","Enter effective date",IF($E65="","Enter base wage",IF($G65="","Enter regular paid hours",IF($H65="","Enter overtime hours",IF($J65="","Enter productive hours",IF(OR($A65&lt;Assumptions!$B$23,$A65&gt;Assumptions!$B$24),"Check effective date",IF(OR($E65&lt;Assumptions!$B$7,$E65&gt;Assumptions!$B$8),"Check base wage",IF(OR($L65&lt;Assumptions!$B$9,$L65&gt;Assumptions!$B$10),"Check burden rate",IF(OR($G65&lt;Assumptions!$B$11,$G65&gt;Assumptions!$B$12),"Check regular hours",IF(OR($H65&lt;Assumptions!$B$13,$H65&gt;Assumptions!$B$14),"Check overtime hours",IF(OR($M65&lt;Assumptions!$B$15,$M65&gt;Assumptions!$B$16),"Check OT multiplier",IF(OR($J65&lt;Assumptions!$B$17,$J65&gt;Assumptions!$B$18,$J65&gt;$G65+$H65),"Check productive hours",IF(OR($N65&lt;Assumptions!$B$19,$N65&gt;Assumptions!$B$20),"Check target margin",IF($S65&gt;Assumptions!$B$21,"Review loaded cost",IF($T65&gt;Assumptions!$B$22,"Review planning price","Ready for review")))))))))))))))))))))</f>
        <v/>
      </c>
    </row>
    <row r="66" ht="22" customHeight="1">
      <c r="A66" s="52" t="n"/>
      <c r="B66" s="22" t="n"/>
      <c r="C66" s="22" t="n"/>
      <c r="D66" s="23" t="n"/>
      <c r="E66" s="53" t="n"/>
      <c r="F66" s="54" t="n"/>
      <c r="G66" s="55" t="n"/>
      <c r="H66" s="55" t="n"/>
      <c r="I66" s="56" t="n"/>
      <c r="J66" s="55" t="n"/>
      <c r="K66" s="54" t="n"/>
      <c r="L66" s="61">
        <f>IF($B66="","",IF($F66="",Assumptions!$B$4,$F66))</f>
        <v/>
      </c>
      <c r="M66" s="62">
        <f>IF($B66="","",IF($I66="",Assumptions!$B$5,$I66))</f>
        <v/>
      </c>
      <c r="N66" s="61">
        <f>IF($B66="","",IF($K66="",Assumptions!$B$6,$K66))</f>
        <v/>
      </c>
      <c r="O66" s="63">
        <f>IF(OR($B66="",$E66="",$G66=""),"",$E66*$G66)</f>
        <v/>
      </c>
      <c r="P66" s="63">
        <f>IF(OR($B66="",$E66="",$H66="",$M66=""),"",$E66*$H66*$M66)</f>
        <v/>
      </c>
      <c r="Q66" s="63">
        <f>IF(OR($O66="",$P66="",$L66=""),"",SUM($O66:$P66)*$L66)</f>
        <v/>
      </c>
      <c r="R66" s="63">
        <f>IF(OR($O66="",$P66="",$Q66=""),"",SUM($O66:$Q66))</f>
        <v/>
      </c>
      <c r="S66" s="64">
        <f>IF(OR($R66="",$J66=""),"",IFERROR($R66/$J66,""))</f>
        <v/>
      </c>
      <c r="T66" s="64">
        <f>IF(OR($S66="",$N66=""),"",IFERROR($S66/(1-$N66),""))</f>
        <v/>
      </c>
      <c r="U66" s="37">
        <f>IF(COUNTA($A66:$K66)=0,"",IF($B66="","Enter technician / crew",IF($C66="","Enter labor description",IF($D66="","Select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limits",IF($A66="","Enter effective date",IF($E66="","Enter base wage",IF($G66="","Enter regular paid hours",IF($H66="","Enter overtime hours",IF($J66="","Enter productive hours",IF(OR($A66&lt;Assumptions!$B$23,$A66&gt;Assumptions!$B$24),"Check effective date",IF(OR($E66&lt;Assumptions!$B$7,$E66&gt;Assumptions!$B$8),"Check base wage",IF(OR($L66&lt;Assumptions!$B$9,$L66&gt;Assumptions!$B$10),"Check burden rate",IF(OR($G66&lt;Assumptions!$B$11,$G66&gt;Assumptions!$B$12),"Check regular hours",IF(OR($H66&lt;Assumptions!$B$13,$H66&gt;Assumptions!$B$14),"Check overtime hours",IF(OR($M66&lt;Assumptions!$B$15,$M66&gt;Assumptions!$B$16),"Check OT multiplier",IF(OR($J66&lt;Assumptions!$B$17,$J66&gt;Assumptions!$B$18,$J66&gt;$G66+$H66),"Check productive hours",IF(OR($N66&lt;Assumptions!$B$19,$N66&gt;Assumptions!$B$20),"Check target margin",IF($S66&gt;Assumptions!$B$21,"Review loaded cost",IF($T66&gt;Assumptions!$B$22,"Review planning price","Ready for review")))))))))))))))))))))</f>
        <v/>
      </c>
    </row>
    <row r="67" ht="22" customHeight="1">
      <c r="A67" s="52" t="n"/>
      <c r="B67" s="22" t="n"/>
      <c r="C67" s="22" t="n"/>
      <c r="D67" s="23" t="n"/>
      <c r="E67" s="53" t="n"/>
      <c r="F67" s="54" t="n"/>
      <c r="G67" s="55" t="n"/>
      <c r="H67" s="55" t="n"/>
      <c r="I67" s="56" t="n"/>
      <c r="J67" s="55" t="n"/>
      <c r="K67" s="54" t="n"/>
      <c r="L67" s="57">
        <f>IF($B67="","",IF($F67="",Assumptions!$B$4,$F67))</f>
        <v/>
      </c>
      <c r="M67" s="58">
        <f>IF($B67="","",IF($I67="",Assumptions!$B$5,$I67))</f>
        <v/>
      </c>
      <c r="N67" s="57">
        <f>IF($B67="","",IF($K67="",Assumptions!$B$6,$K67))</f>
        <v/>
      </c>
      <c r="O67" s="59">
        <f>IF(OR($B67="",$E67="",$G67=""),"",$E67*$G67)</f>
        <v/>
      </c>
      <c r="P67" s="59">
        <f>IF(OR($B67="",$E67="",$H67="",$M67=""),"",$E67*$H67*$M67)</f>
        <v/>
      </c>
      <c r="Q67" s="59">
        <f>IF(OR($O67="",$P67="",$L67=""),"",SUM($O67:$P67)*$L67)</f>
        <v/>
      </c>
      <c r="R67" s="59">
        <f>IF(OR($O67="",$P67="",$Q67=""),"",SUM($O67:$Q67))</f>
        <v/>
      </c>
      <c r="S67" s="60">
        <f>IF(OR($R67="",$J67=""),"",IFERROR($R67/$J67,""))</f>
        <v/>
      </c>
      <c r="T67" s="60">
        <f>IF(OR($S67="",$N67=""),"",IFERROR($S67/(1-$N67),""))</f>
        <v/>
      </c>
      <c r="U67" s="32">
        <f>IF(COUNTA($A67:$K67)=0,"",IF($B67="","Enter technician / crew",IF($C67="","Enter labor description",IF($D67="","Select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limits",IF($A67="","Enter effective date",IF($E67="","Enter base wage",IF($G67="","Enter regular paid hours",IF($H67="","Enter overtime hours",IF($J67="","Enter productive hours",IF(OR($A67&lt;Assumptions!$B$23,$A67&gt;Assumptions!$B$24),"Check effective date",IF(OR($E67&lt;Assumptions!$B$7,$E67&gt;Assumptions!$B$8),"Check base wage",IF(OR($L67&lt;Assumptions!$B$9,$L67&gt;Assumptions!$B$10),"Check burden rate",IF(OR($G67&lt;Assumptions!$B$11,$G67&gt;Assumptions!$B$12),"Check regular hours",IF(OR($H67&lt;Assumptions!$B$13,$H67&gt;Assumptions!$B$14),"Check overtime hours",IF(OR($M67&lt;Assumptions!$B$15,$M67&gt;Assumptions!$B$16),"Check OT multiplier",IF(OR($J67&lt;Assumptions!$B$17,$J67&gt;Assumptions!$B$18,$J67&gt;$G67+$H67),"Check productive hours",IF(OR($N67&lt;Assumptions!$B$19,$N67&gt;Assumptions!$B$20),"Check target margin",IF($S67&gt;Assumptions!$B$21,"Review loaded cost",IF($T67&gt;Assumptions!$B$22,"Review planning price","Ready for review")))))))))))))))))))))</f>
        <v/>
      </c>
    </row>
    <row r="68" ht="22" customHeight="1">
      <c r="A68" s="52" t="n"/>
      <c r="B68" s="22" t="n"/>
      <c r="C68" s="22" t="n"/>
      <c r="D68" s="23" t="n"/>
      <c r="E68" s="53" t="n"/>
      <c r="F68" s="54" t="n"/>
      <c r="G68" s="55" t="n"/>
      <c r="H68" s="55" t="n"/>
      <c r="I68" s="56" t="n"/>
      <c r="J68" s="55" t="n"/>
      <c r="K68" s="54" t="n"/>
      <c r="L68" s="61">
        <f>IF($B68="","",IF($F68="",Assumptions!$B$4,$F68))</f>
        <v/>
      </c>
      <c r="M68" s="62">
        <f>IF($B68="","",IF($I68="",Assumptions!$B$5,$I68))</f>
        <v/>
      </c>
      <c r="N68" s="61">
        <f>IF($B68="","",IF($K68="",Assumptions!$B$6,$K68))</f>
        <v/>
      </c>
      <c r="O68" s="63">
        <f>IF(OR($B68="",$E68="",$G68=""),"",$E68*$G68)</f>
        <v/>
      </c>
      <c r="P68" s="63">
        <f>IF(OR($B68="",$E68="",$H68="",$M68=""),"",$E68*$H68*$M68)</f>
        <v/>
      </c>
      <c r="Q68" s="63">
        <f>IF(OR($O68="",$P68="",$L68=""),"",SUM($O68:$P68)*$L68)</f>
        <v/>
      </c>
      <c r="R68" s="63">
        <f>IF(OR($O68="",$P68="",$Q68=""),"",SUM($O68:$Q68))</f>
        <v/>
      </c>
      <c r="S68" s="64">
        <f>IF(OR($R68="",$J68=""),"",IFERROR($R68/$J68,""))</f>
        <v/>
      </c>
      <c r="T68" s="64">
        <f>IF(OR($S68="",$N68=""),"",IFERROR($S68/(1-$N68),""))</f>
        <v/>
      </c>
      <c r="U68" s="37">
        <f>IF(COUNTA($A68:$K68)=0,"",IF($B68="","Enter technician / crew",IF($C68="","Enter labor description",IF($D68="","Select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limits",IF($A68="","Enter effective date",IF($E68="","Enter base wage",IF($G68="","Enter regular paid hours",IF($H68="","Enter overtime hours",IF($J68="","Enter productive hours",IF(OR($A68&lt;Assumptions!$B$23,$A68&gt;Assumptions!$B$24),"Check effective date",IF(OR($E68&lt;Assumptions!$B$7,$E68&gt;Assumptions!$B$8),"Check base wage",IF(OR($L68&lt;Assumptions!$B$9,$L68&gt;Assumptions!$B$10),"Check burden rate",IF(OR($G68&lt;Assumptions!$B$11,$G68&gt;Assumptions!$B$12),"Check regular hours",IF(OR($H68&lt;Assumptions!$B$13,$H68&gt;Assumptions!$B$14),"Check overtime hours",IF(OR($M68&lt;Assumptions!$B$15,$M68&gt;Assumptions!$B$16),"Check OT multiplier",IF(OR($J68&lt;Assumptions!$B$17,$J68&gt;Assumptions!$B$18,$J68&gt;$G68+$H68),"Check productive hours",IF(OR($N68&lt;Assumptions!$B$19,$N68&gt;Assumptions!$B$20),"Check target margin",IF($S68&gt;Assumptions!$B$21,"Review loaded cost",IF($T68&gt;Assumptions!$B$22,"Review planning price","Ready for review")))))))))))))))))))))</f>
        <v/>
      </c>
    </row>
    <row r="69" ht="22" customHeight="1">
      <c r="A69" s="52" t="n"/>
      <c r="B69" s="22" t="n"/>
      <c r="C69" s="22" t="n"/>
      <c r="D69" s="23" t="n"/>
      <c r="E69" s="53" t="n"/>
      <c r="F69" s="54" t="n"/>
      <c r="G69" s="55" t="n"/>
      <c r="H69" s="55" t="n"/>
      <c r="I69" s="56" t="n"/>
      <c r="J69" s="55" t="n"/>
      <c r="K69" s="54" t="n"/>
      <c r="L69" s="57">
        <f>IF($B69="","",IF($F69="",Assumptions!$B$4,$F69))</f>
        <v/>
      </c>
      <c r="M69" s="58">
        <f>IF($B69="","",IF($I69="",Assumptions!$B$5,$I69))</f>
        <v/>
      </c>
      <c r="N69" s="57">
        <f>IF($B69="","",IF($K69="",Assumptions!$B$6,$K69))</f>
        <v/>
      </c>
      <c r="O69" s="59">
        <f>IF(OR($B69="",$E69="",$G69=""),"",$E69*$G69)</f>
        <v/>
      </c>
      <c r="P69" s="59">
        <f>IF(OR($B69="",$E69="",$H69="",$M69=""),"",$E69*$H69*$M69)</f>
        <v/>
      </c>
      <c r="Q69" s="59">
        <f>IF(OR($O69="",$P69="",$L69=""),"",SUM($O69:$P69)*$L69)</f>
        <v/>
      </c>
      <c r="R69" s="59">
        <f>IF(OR($O69="",$P69="",$Q69=""),"",SUM($O69:$Q69))</f>
        <v/>
      </c>
      <c r="S69" s="60">
        <f>IF(OR($R69="",$J69=""),"",IFERROR($R69/$J69,""))</f>
        <v/>
      </c>
      <c r="T69" s="60">
        <f>IF(OR($S69="",$N69=""),"",IFERROR($S69/(1-$N69),""))</f>
        <v/>
      </c>
      <c r="U69" s="32">
        <f>IF(COUNTA($A69:$K69)=0,"",IF($B69="","Enter technician / crew",IF($C69="","Enter labor description",IF($D69="","Select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limits",IF($A69="","Enter effective date",IF($E69="","Enter base wage",IF($G69="","Enter regular paid hours",IF($H69="","Enter overtime hours",IF($J69="","Enter productive hours",IF(OR($A69&lt;Assumptions!$B$23,$A69&gt;Assumptions!$B$24),"Check effective date",IF(OR($E69&lt;Assumptions!$B$7,$E69&gt;Assumptions!$B$8),"Check base wage",IF(OR($L69&lt;Assumptions!$B$9,$L69&gt;Assumptions!$B$10),"Check burden rate",IF(OR($G69&lt;Assumptions!$B$11,$G69&gt;Assumptions!$B$12),"Check regular hours",IF(OR($H69&lt;Assumptions!$B$13,$H69&gt;Assumptions!$B$14),"Check overtime hours",IF(OR($M69&lt;Assumptions!$B$15,$M69&gt;Assumptions!$B$16),"Check OT multiplier",IF(OR($J69&lt;Assumptions!$B$17,$J69&gt;Assumptions!$B$18,$J69&gt;$G69+$H69),"Check productive hours",IF(OR($N69&lt;Assumptions!$B$19,$N69&gt;Assumptions!$B$20),"Check target margin",IF($S69&gt;Assumptions!$B$21,"Review loaded cost",IF($T69&gt;Assumptions!$B$22,"Review planning price","Ready for review")))))))))))))))))))))</f>
        <v/>
      </c>
    </row>
    <row r="70" ht="22" customHeight="1">
      <c r="A70" s="52" t="n"/>
      <c r="B70" s="22" t="n"/>
      <c r="C70" s="22" t="n"/>
      <c r="D70" s="23" t="n"/>
      <c r="E70" s="53" t="n"/>
      <c r="F70" s="54" t="n"/>
      <c r="G70" s="55" t="n"/>
      <c r="H70" s="55" t="n"/>
      <c r="I70" s="56" t="n"/>
      <c r="J70" s="55" t="n"/>
      <c r="K70" s="54" t="n"/>
      <c r="L70" s="61">
        <f>IF($B70="","",IF($F70="",Assumptions!$B$4,$F70))</f>
        <v/>
      </c>
      <c r="M70" s="62">
        <f>IF($B70="","",IF($I70="",Assumptions!$B$5,$I70))</f>
        <v/>
      </c>
      <c r="N70" s="61">
        <f>IF($B70="","",IF($K70="",Assumptions!$B$6,$K70))</f>
        <v/>
      </c>
      <c r="O70" s="63">
        <f>IF(OR($B70="",$E70="",$G70=""),"",$E70*$G70)</f>
        <v/>
      </c>
      <c r="P70" s="63">
        <f>IF(OR($B70="",$E70="",$H70="",$M70=""),"",$E70*$H70*$M70)</f>
        <v/>
      </c>
      <c r="Q70" s="63">
        <f>IF(OR($O70="",$P70="",$L70=""),"",SUM($O70:$P70)*$L70)</f>
        <v/>
      </c>
      <c r="R70" s="63">
        <f>IF(OR($O70="",$P70="",$Q70=""),"",SUM($O70:$Q70))</f>
        <v/>
      </c>
      <c r="S70" s="64">
        <f>IF(OR($R70="",$J70=""),"",IFERROR($R70/$J70,""))</f>
        <v/>
      </c>
      <c r="T70" s="64">
        <f>IF(OR($S70="",$N70=""),"",IFERROR($S70/(1-$N70),""))</f>
        <v/>
      </c>
      <c r="U70" s="37">
        <f>IF(COUNTA($A70:$K70)=0,"",IF($B70="","Enter technician / crew",IF($C70="","Enter labor description",IF($D70="","Select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limits",IF($A70="","Enter effective date",IF($E70="","Enter base wage",IF($G70="","Enter regular paid hours",IF($H70="","Enter overtime hours",IF($J70="","Enter productive hours",IF(OR($A70&lt;Assumptions!$B$23,$A70&gt;Assumptions!$B$24),"Check effective date",IF(OR($E70&lt;Assumptions!$B$7,$E70&gt;Assumptions!$B$8),"Check base wage",IF(OR($L70&lt;Assumptions!$B$9,$L70&gt;Assumptions!$B$10),"Check burden rate",IF(OR($G70&lt;Assumptions!$B$11,$G70&gt;Assumptions!$B$12),"Check regular hours",IF(OR($H70&lt;Assumptions!$B$13,$H70&gt;Assumptions!$B$14),"Check overtime hours",IF(OR($M70&lt;Assumptions!$B$15,$M70&gt;Assumptions!$B$16),"Check OT multiplier",IF(OR($J70&lt;Assumptions!$B$17,$J70&gt;Assumptions!$B$18,$J70&gt;$G70+$H70),"Check productive hours",IF(OR($N70&lt;Assumptions!$B$19,$N70&gt;Assumptions!$B$20),"Check target margin",IF($S70&gt;Assumptions!$B$21,"Review loaded cost",IF($T70&gt;Assumptions!$B$22,"Review planning price","Ready for review")))))))))))))))))))))</f>
        <v/>
      </c>
    </row>
    <row r="71" ht="22" customHeight="1">
      <c r="A71" s="52" t="n"/>
      <c r="B71" s="22" t="n"/>
      <c r="C71" s="22" t="n"/>
      <c r="D71" s="23" t="n"/>
      <c r="E71" s="53" t="n"/>
      <c r="F71" s="54" t="n"/>
      <c r="G71" s="55" t="n"/>
      <c r="H71" s="55" t="n"/>
      <c r="I71" s="56" t="n"/>
      <c r="J71" s="55" t="n"/>
      <c r="K71" s="54" t="n"/>
      <c r="L71" s="57">
        <f>IF($B71="","",IF($F71="",Assumptions!$B$4,$F71))</f>
        <v/>
      </c>
      <c r="M71" s="58">
        <f>IF($B71="","",IF($I71="",Assumptions!$B$5,$I71))</f>
        <v/>
      </c>
      <c r="N71" s="57">
        <f>IF($B71="","",IF($K71="",Assumptions!$B$6,$K71))</f>
        <v/>
      </c>
      <c r="O71" s="59">
        <f>IF(OR($B71="",$E71="",$G71=""),"",$E71*$G71)</f>
        <v/>
      </c>
      <c r="P71" s="59">
        <f>IF(OR($B71="",$E71="",$H71="",$M71=""),"",$E71*$H71*$M71)</f>
        <v/>
      </c>
      <c r="Q71" s="59">
        <f>IF(OR($O71="",$P71="",$L71=""),"",SUM($O71:$P71)*$L71)</f>
        <v/>
      </c>
      <c r="R71" s="59">
        <f>IF(OR($O71="",$P71="",$Q71=""),"",SUM($O71:$Q71))</f>
        <v/>
      </c>
      <c r="S71" s="60">
        <f>IF(OR($R71="",$J71=""),"",IFERROR($R71/$J71,""))</f>
        <v/>
      </c>
      <c r="T71" s="60">
        <f>IF(OR($S71="",$N71=""),"",IFERROR($S71/(1-$N71),""))</f>
        <v/>
      </c>
      <c r="U71" s="32">
        <f>IF(COUNTA($A71:$K71)=0,"",IF($B71="","Enter technician / crew",IF($C71="","Enter labor description",IF($D71="","Select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limits",IF($A71="","Enter effective date",IF($E71="","Enter base wage",IF($G71="","Enter regular paid hours",IF($H71="","Enter overtime hours",IF($J71="","Enter productive hours",IF(OR($A71&lt;Assumptions!$B$23,$A71&gt;Assumptions!$B$24),"Check effective date",IF(OR($E71&lt;Assumptions!$B$7,$E71&gt;Assumptions!$B$8),"Check base wage",IF(OR($L71&lt;Assumptions!$B$9,$L71&gt;Assumptions!$B$10),"Check burden rate",IF(OR($G71&lt;Assumptions!$B$11,$G71&gt;Assumptions!$B$12),"Check regular hours",IF(OR($H71&lt;Assumptions!$B$13,$H71&gt;Assumptions!$B$14),"Check overtime hours",IF(OR($M71&lt;Assumptions!$B$15,$M71&gt;Assumptions!$B$16),"Check OT multiplier",IF(OR($J71&lt;Assumptions!$B$17,$J71&gt;Assumptions!$B$18,$J71&gt;$G71+$H71),"Check productive hours",IF(OR($N71&lt;Assumptions!$B$19,$N71&gt;Assumptions!$B$20),"Check target margin",IF($S71&gt;Assumptions!$B$21,"Review loaded cost",IF($T71&gt;Assumptions!$B$22,"Review planning price","Ready for review")))))))))))))))))))))</f>
        <v/>
      </c>
    </row>
    <row r="72" ht="22" customHeight="1">
      <c r="A72" s="52" t="n"/>
      <c r="B72" s="22" t="n"/>
      <c r="C72" s="22" t="n"/>
      <c r="D72" s="23" t="n"/>
      <c r="E72" s="53" t="n"/>
      <c r="F72" s="54" t="n"/>
      <c r="G72" s="55" t="n"/>
      <c r="H72" s="55" t="n"/>
      <c r="I72" s="56" t="n"/>
      <c r="J72" s="55" t="n"/>
      <c r="K72" s="54" t="n"/>
      <c r="L72" s="61">
        <f>IF($B72="","",IF($F72="",Assumptions!$B$4,$F72))</f>
        <v/>
      </c>
      <c r="M72" s="62">
        <f>IF($B72="","",IF($I72="",Assumptions!$B$5,$I72))</f>
        <v/>
      </c>
      <c r="N72" s="61">
        <f>IF($B72="","",IF($K72="",Assumptions!$B$6,$K72))</f>
        <v/>
      </c>
      <c r="O72" s="63">
        <f>IF(OR($B72="",$E72="",$G72=""),"",$E72*$G72)</f>
        <v/>
      </c>
      <c r="P72" s="63">
        <f>IF(OR($B72="",$E72="",$H72="",$M72=""),"",$E72*$H72*$M72)</f>
        <v/>
      </c>
      <c r="Q72" s="63">
        <f>IF(OR($O72="",$P72="",$L72=""),"",SUM($O72:$P72)*$L72)</f>
        <v/>
      </c>
      <c r="R72" s="63">
        <f>IF(OR($O72="",$P72="",$Q72=""),"",SUM($O72:$Q72))</f>
        <v/>
      </c>
      <c r="S72" s="64">
        <f>IF(OR($R72="",$J72=""),"",IFERROR($R72/$J72,""))</f>
        <v/>
      </c>
      <c r="T72" s="64">
        <f>IF(OR($S72="",$N72=""),"",IFERROR($S72/(1-$N72),""))</f>
        <v/>
      </c>
      <c r="U72" s="37">
        <f>IF(COUNTA($A72:$K72)=0,"",IF($B72="","Enter technician / crew",IF($C72="","Enter labor description",IF($D72="","Select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limits",IF($A72="","Enter effective date",IF($E72="","Enter base wage",IF($G72="","Enter regular paid hours",IF($H72="","Enter overtime hours",IF($J72="","Enter productive hours",IF(OR($A72&lt;Assumptions!$B$23,$A72&gt;Assumptions!$B$24),"Check effective date",IF(OR($E72&lt;Assumptions!$B$7,$E72&gt;Assumptions!$B$8),"Check base wage",IF(OR($L72&lt;Assumptions!$B$9,$L72&gt;Assumptions!$B$10),"Check burden rate",IF(OR($G72&lt;Assumptions!$B$11,$G72&gt;Assumptions!$B$12),"Check regular hours",IF(OR($H72&lt;Assumptions!$B$13,$H72&gt;Assumptions!$B$14),"Check overtime hours",IF(OR($M72&lt;Assumptions!$B$15,$M72&gt;Assumptions!$B$16),"Check OT multiplier",IF(OR($J72&lt;Assumptions!$B$17,$J72&gt;Assumptions!$B$18,$J72&gt;$G72+$H72),"Check productive hours",IF(OR($N72&lt;Assumptions!$B$19,$N72&gt;Assumptions!$B$20),"Check target margin",IF($S72&gt;Assumptions!$B$21,"Review loaded cost",IF($T72&gt;Assumptions!$B$22,"Review planning price","Ready for review")))))))))))))))))))))</f>
        <v/>
      </c>
    </row>
    <row r="73" ht="22" customHeight="1">
      <c r="A73" s="52" t="n"/>
      <c r="B73" s="22" t="n"/>
      <c r="C73" s="22" t="n"/>
      <c r="D73" s="23" t="n"/>
      <c r="E73" s="53" t="n"/>
      <c r="F73" s="54" t="n"/>
      <c r="G73" s="55" t="n"/>
      <c r="H73" s="55" t="n"/>
      <c r="I73" s="56" t="n"/>
      <c r="J73" s="55" t="n"/>
      <c r="K73" s="54" t="n"/>
      <c r="L73" s="57">
        <f>IF($B73="","",IF($F73="",Assumptions!$B$4,$F73))</f>
        <v/>
      </c>
      <c r="M73" s="58">
        <f>IF($B73="","",IF($I73="",Assumptions!$B$5,$I73))</f>
        <v/>
      </c>
      <c r="N73" s="57">
        <f>IF($B73="","",IF($K73="",Assumptions!$B$6,$K73))</f>
        <v/>
      </c>
      <c r="O73" s="59">
        <f>IF(OR($B73="",$E73="",$G73=""),"",$E73*$G73)</f>
        <v/>
      </c>
      <c r="P73" s="59">
        <f>IF(OR($B73="",$E73="",$H73="",$M73=""),"",$E73*$H73*$M73)</f>
        <v/>
      </c>
      <c r="Q73" s="59">
        <f>IF(OR($O73="",$P73="",$L73=""),"",SUM($O73:$P73)*$L73)</f>
        <v/>
      </c>
      <c r="R73" s="59">
        <f>IF(OR($O73="",$P73="",$Q73=""),"",SUM($O73:$Q73))</f>
        <v/>
      </c>
      <c r="S73" s="60">
        <f>IF(OR($R73="",$J73=""),"",IFERROR($R73/$J73,""))</f>
        <v/>
      </c>
      <c r="T73" s="60">
        <f>IF(OR($S73="",$N73=""),"",IFERROR($S73/(1-$N73),""))</f>
        <v/>
      </c>
      <c r="U73" s="32">
        <f>IF(COUNTA($A73:$K73)=0,"",IF($B73="","Enter technician / crew",IF($C73="","Enter labor description",IF($D73="","Select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limits",IF($A73="","Enter effective date",IF($E73="","Enter base wage",IF($G73="","Enter regular paid hours",IF($H73="","Enter overtime hours",IF($J73="","Enter productive hours",IF(OR($A73&lt;Assumptions!$B$23,$A73&gt;Assumptions!$B$24),"Check effective date",IF(OR($E73&lt;Assumptions!$B$7,$E73&gt;Assumptions!$B$8),"Check base wage",IF(OR($L73&lt;Assumptions!$B$9,$L73&gt;Assumptions!$B$10),"Check burden rate",IF(OR($G73&lt;Assumptions!$B$11,$G73&gt;Assumptions!$B$12),"Check regular hours",IF(OR($H73&lt;Assumptions!$B$13,$H73&gt;Assumptions!$B$14),"Check overtime hours",IF(OR($M73&lt;Assumptions!$B$15,$M73&gt;Assumptions!$B$16),"Check OT multiplier",IF(OR($J73&lt;Assumptions!$B$17,$J73&gt;Assumptions!$B$18,$J73&gt;$G73+$H73),"Check productive hours",IF(OR($N73&lt;Assumptions!$B$19,$N73&gt;Assumptions!$B$20),"Check target margin",IF($S73&gt;Assumptions!$B$21,"Review loaded cost",IF($T73&gt;Assumptions!$B$22,"Review planning price","Ready for review")))))))))))))))))))))</f>
        <v/>
      </c>
    </row>
    <row r="74" ht="22" customHeight="1">
      <c r="A74" s="52" t="n"/>
      <c r="B74" s="22" t="n"/>
      <c r="C74" s="22" t="n"/>
      <c r="D74" s="23" t="n"/>
      <c r="E74" s="53" t="n"/>
      <c r="F74" s="54" t="n"/>
      <c r="G74" s="55" t="n"/>
      <c r="H74" s="55" t="n"/>
      <c r="I74" s="56" t="n"/>
      <c r="J74" s="55" t="n"/>
      <c r="K74" s="54" t="n"/>
      <c r="L74" s="61">
        <f>IF($B74="","",IF($F74="",Assumptions!$B$4,$F74))</f>
        <v/>
      </c>
      <c r="M74" s="62">
        <f>IF($B74="","",IF($I74="",Assumptions!$B$5,$I74))</f>
        <v/>
      </c>
      <c r="N74" s="61">
        <f>IF($B74="","",IF($K74="",Assumptions!$B$6,$K74))</f>
        <v/>
      </c>
      <c r="O74" s="63">
        <f>IF(OR($B74="",$E74="",$G74=""),"",$E74*$G74)</f>
        <v/>
      </c>
      <c r="P74" s="63">
        <f>IF(OR($B74="",$E74="",$H74="",$M74=""),"",$E74*$H74*$M74)</f>
        <v/>
      </c>
      <c r="Q74" s="63">
        <f>IF(OR($O74="",$P74="",$L74=""),"",SUM($O74:$P74)*$L74)</f>
        <v/>
      </c>
      <c r="R74" s="63">
        <f>IF(OR($O74="",$P74="",$Q74=""),"",SUM($O74:$Q74))</f>
        <v/>
      </c>
      <c r="S74" s="64">
        <f>IF(OR($R74="",$J74=""),"",IFERROR($R74/$J74,""))</f>
        <v/>
      </c>
      <c r="T74" s="64">
        <f>IF(OR($S74="",$N74=""),"",IFERROR($S74/(1-$N74),""))</f>
        <v/>
      </c>
      <c r="U74" s="37">
        <f>IF(COUNTA($A74:$K74)=0,"",IF($B74="","Enter technician / crew",IF($C74="","Enter labor description",IF($D74="","Select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limits",IF($A74="","Enter effective date",IF($E74="","Enter base wage",IF($G74="","Enter regular paid hours",IF($H74="","Enter overtime hours",IF($J74="","Enter productive hours",IF(OR($A74&lt;Assumptions!$B$23,$A74&gt;Assumptions!$B$24),"Check effective date",IF(OR($E74&lt;Assumptions!$B$7,$E74&gt;Assumptions!$B$8),"Check base wage",IF(OR($L74&lt;Assumptions!$B$9,$L74&gt;Assumptions!$B$10),"Check burden rate",IF(OR($G74&lt;Assumptions!$B$11,$G74&gt;Assumptions!$B$12),"Check regular hours",IF(OR($H74&lt;Assumptions!$B$13,$H74&gt;Assumptions!$B$14),"Check overtime hours",IF(OR($M74&lt;Assumptions!$B$15,$M74&gt;Assumptions!$B$16),"Check OT multiplier",IF(OR($J74&lt;Assumptions!$B$17,$J74&gt;Assumptions!$B$18,$J74&gt;$G74+$H74),"Check productive hours",IF(OR($N74&lt;Assumptions!$B$19,$N74&gt;Assumptions!$B$20),"Check target margin",IF($S74&gt;Assumptions!$B$21,"Review loaded cost",IF($T74&gt;Assumptions!$B$22,"Review planning price","Ready for review")))))))))))))))))))))</f>
        <v/>
      </c>
    </row>
    <row r="75" ht="22" customHeight="1">
      <c r="A75" s="52" t="n"/>
      <c r="B75" s="22" t="n"/>
      <c r="C75" s="22" t="n"/>
      <c r="D75" s="23" t="n"/>
      <c r="E75" s="53" t="n"/>
      <c r="F75" s="54" t="n"/>
      <c r="G75" s="55" t="n"/>
      <c r="H75" s="55" t="n"/>
      <c r="I75" s="56" t="n"/>
      <c r="J75" s="55" t="n"/>
      <c r="K75" s="54" t="n"/>
      <c r="L75" s="57">
        <f>IF($B75="","",IF($F75="",Assumptions!$B$4,$F75))</f>
        <v/>
      </c>
      <c r="M75" s="58">
        <f>IF($B75="","",IF($I75="",Assumptions!$B$5,$I75))</f>
        <v/>
      </c>
      <c r="N75" s="57">
        <f>IF($B75="","",IF($K75="",Assumptions!$B$6,$K75))</f>
        <v/>
      </c>
      <c r="O75" s="59">
        <f>IF(OR($B75="",$E75="",$G75=""),"",$E75*$G75)</f>
        <v/>
      </c>
      <c r="P75" s="59">
        <f>IF(OR($B75="",$E75="",$H75="",$M75=""),"",$E75*$H75*$M75)</f>
        <v/>
      </c>
      <c r="Q75" s="59">
        <f>IF(OR($O75="",$P75="",$L75=""),"",SUM($O75:$P75)*$L75)</f>
        <v/>
      </c>
      <c r="R75" s="59">
        <f>IF(OR($O75="",$P75="",$Q75=""),"",SUM($O75:$Q75))</f>
        <v/>
      </c>
      <c r="S75" s="60">
        <f>IF(OR($R75="",$J75=""),"",IFERROR($R75/$J75,""))</f>
        <v/>
      </c>
      <c r="T75" s="60">
        <f>IF(OR($S75="",$N75=""),"",IFERROR($S75/(1-$N75),""))</f>
        <v/>
      </c>
      <c r="U75" s="32">
        <f>IF(COUNTA($A75:$K75)=0,"",IF($B75="","Enter technician / crew",IF($C75="","Enter labor description",IF($D75="","Select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limits",IF($A75="","Enter effective date",IF($E75="","Enter base wage",IF($G75="","Enter regular paid hours",IF($H75="","Enter overtime hours",IF($J75="","Enter productive hours",IF(OR($A75&lt;Assumptions!$B$23,$A75&gt;Assumptions!$B$24),"Check effective date",IF(OR($E75&lt;Assumptions!$B$7,$E75&gt;Assumptions!$B$8),"Check base wage",IF(OR($L75&lt;Assumptions!$B$9,$L75&gt;Assumptions!$B$10),"Check burden rate",IF(OR($G75&lt;Assumptions!$B$11,$G75&gt;Assumptions!$B$12),"Check regular hours",IF(OR($H75&lt;Assumptions!$B$13,$H75&gt;Assumptions!$B$14),"Check overtime hours",IF(OR($M75&lt;Assumptions!$B$15,$M75&gt;Assumptions!$B$16),"Check OT multiplier",IF(OR($J75&lt;Assumptions!$B$17,$J75&gt;Assumptions!$B$18,$J75&gt;$G75+$H75),"Check productive hours",IF(OR($N75&lt;Assumptions!$B$19,$N75&gt;Assumptions!$B$20),"Check target margin",IF($S75&gt;Assumptions!$B$21,"Review loaded cost",IF($T75&gt;Assumptions!$B$22,"Review planning price","Ready for review")))))))))))))))))))))</f>
        <v/>
      </c>
    </row>
    <row r="76" ht="22" customHeight="1">
      <c r="A76" s="52" t="n"/>
      <c r="B76" s="22" t="n"/>
      <c r="C76" s="22" t="n"/>
      <c r="D76" s="23" t="n"/>
      <c r="E76" s="53" t="n"/>
      <c r="F76" s="54" t="n"/>
      <c r="G76" s="55" t="n"/>
      <c r="H76" s="55" t="n"/>
      <c r="I76" s="56" t="n"/>
      <c r="J76" s="55" t="n"/>
      <c r="K76" s="54" t="n"/>
      <c r="L76" s="61">
        <f>IF($B76="","",IF($F76="",Assumptions!$B$4,$F76))</f>
        <v/>
      </c>
      <c r="M76" s="62">
        <f>IF($B76="","",IF($I76="",Assumptions!$B$5,$I76))</f>
        <v/>
      </c>
      <c r="N76" s="61">
        <f>IF($B76="","",IF($K76="",Assumptions!$B$6,$K76))</f>
        <v/>
      </c>
      <c r="O76" s="63">
        <f>IF(OR($B76="",$E76="",$G76=""),"",$E76*$G76)</f>
        <v/>
      </c>
      <c r="P76" s="63">
        <f>IF(OR($B76="",$E76="",$H76="",$M76=""),"",$E76*$H76*$M76)</f>
        <v/>
      </c>
      <c r="Q76" s="63">
        <f>IF(OR($O76="",$P76="",$L76=""),"",SUM($O76:$P76)*$L76)</f>
        <v/>
      </c>
      <c r="R76" s="63">
        <f>IF(OR($O76="",$P76="",$Q76=""),"",SUM($O76:$Q76))</f>
        <v/>
      </c>
      <c r="S76" s="64">
        <f>IF(OR($R76="",$J76=""),"",IFERROR($R76/$J76,""))</f>
        <v/>
      </c>
      <c r="T76" s="64">
        <f>IF(OR($S76="",$N76=""),"",IFERROR($S76/(1-$N76),""))</f>
        <v/>
      </c>
      <c r="U76" s="37">
        <f>IF(COUNTA($A76:$K76)=0,"",IF($B76="","Enter technician / crew",IF($C76="","Enter labor description",IF($D76="","Select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limits",IF($A76="","Enter effective date",IF($E76="","Enter base wage",IF($G76="","Enter regular paid hours",IF($H76="","Enter overtime hours",IF($J76="","Enter productive hours",IF(OR($A76&lt;Assumptions!$B$23,$A76&gt;Assumptions!$B$24),"Check effective date",IF(OR($E76&lt;Assumptions!$B$7,$E76&gt;Assumptions!$B$8),"Check base wage",IF(OR($L76&lt;Assumptions!$B$9,$L76&gt;Assumptions!$B$10),"Check burden rate",IF(OR($G76&lt;Assumptions!$B$11,$G76&gt;Assumptions!$B$12),"Check regular hours",IF(OR($H76&lt;Assumptions!$B$13,$H76&gt;Assumptions!$B$14),"Check overtime hours",IF(OR($M76&lt;Assumptions!$B$15,$M76&gt;Assumptions!$B$16),"Check OT multiplier",IF(OR($J76&lt;Assumptions!$B$17,$J76&gt;Assumptions!$B$18,$J76&gt;$G76+$H76),"Check productive hours",IF(OR($N76&lt;Assumptions!$B$19,$N76&gt;Assumptions!$B$20),"Check target margin",IF($S76&gt;Assumptions!$B$21,"Review loaded cost",IF($T76&gt;Assumptions!$B$22,"Review planning price","Ready for review")))))))))))))))))))))</f>
        <v/>
      </c>
    </row>
    <row r="77" ht="22" customHeight="1">
      <c r="A77" s="52" t="n"/>
      <c r="B77" s="22" t="n"/>
      <c r="C77" s="22" t="n"/>
      <c r="D77" s="23" t="n"/>
      <c r="E77" s="53" t="n"/>
      <c r="F77" s="54" t="n"/>
      <c r="G77" s="55" t="n"/>
      <c r="H77" s="55" t="n"/>
      <c r="I77" s="56" t="n"/>
      <c r="J77" s="55" t="n"/>
      <c r="K77" s="54" t="n"/>
      <c r="L77" s="57">
        <f>IF($B77="","",IF($F77="",Assumptions!$B$4,$F77))</f>
        <v/>
      </c>
      <c r="M77" s="58">
        <f>IF($B77="","",IF($I77="",Assumptions!$B$5,$I77))</f>
        <v/>
      </c>
      <c r="N77" s="57">
        <f>IF($B77="","",IF($K77="",Assumptions!$B$6,$K77))</f>
        <v/>
      </c>
      <c r="O77" s="59">
        <f>IF(OR($B77="",$E77="",$G77=""),"",$E77*$G77)</f>
        <v/>
      </c>
      <c r="P77" s="59">
        <f>IF(OR($B77="",$E77="",$H77="",$M77=""),"",$E77*$H77*$M77)</f>
        <v/>
      </c>
      <c r="Q77" s="59">
        <f>IF(OR($O77="",$P77="",$L77=""),"",SUM($O77:$P77)*$L77)</f>
        <v/>
      </c>
      <c r="R77" s="59">
        <f>IF(OR($O77="",$P77="",$Q77=""),"",SUM($O77:$Q77))</f>
        <v/>
      </c>
      <c r="S77" s="60">
        <f>IF(OR($R77="",$J77=""),"",IFERROR($R77/$J77,""))</f>
        <v/>
      </c>
      <c r="T77" s="60">
        <f>IF(OR($S77="",$N77=""),"",IFERROR($S77/(1-$N77),""))</f>
        <v/>
      </c>
      <c r="U77" s="32">
        <f>IF(COUNTA($A77:$K77)=0,"",IF($B77="","Enter technician / crew",IF($C77="","Enter labor description",IF($D77="","Select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limits",IF($A77="","Enter effective date",IF($E77="","Enter base wage",IF($G77="","Enter regular paid hours",IF($H77="","Enter overtime hours",IF($J77="","Enter productive hours",IF(OR($A77&lt;Assumptions!$B$23,$A77&gt;Assumptions!$B$24),"Check effective date",IF(OR($E77&lt;Assumptions!$B$7,$E77&gt;Assumptions!$B$8),"Check base wage",IF(OR($L77&lt;Assumptions!$B$9,$L77&gt;Assumptions!$B$10),"Check burden rate",IF(OR($G77&lt;Assumptions!$B$11,$G77&gt;Assumptions!$B$12),"Check regular hours",IF(OR($H77&lt;Assumptions!$B$13,$H77&gt;Assumptions!$B$14),"Check overtime hours",IF(OR($M77&lt;Assumptions!$B$15,$M77&gt;Assumptions!$B$16),"Check OT multiplier",IF(OR($J77&lt;Assumptions!$B$17,$J77&gt;Assumptions!$B$18,$J77&gt;$G77+$H77),"Check productive hours",IF(OR($N77&lt;Assumptions!$B$19,$N77&gt;Assumptions!$B$20),"Check target margin",IF($S77&gt;Assumptions!$B$21,"Review loaded cost",IF($T77&gt;Assumptions!$B$22,"Review planning price","Ready for review")))))))))))))))))))))</f>
        <v/>
      </c>
    </row>
    <row r="78" ht="22" customHeight="1">
      <c r="A78" s="52" t="n"/>
      <c r="B78" s="22" t="n"/>
      <c r="C78" s="22" t="n"/>
      <c r="D78" s="23" t="n"/>
      <c r="E78" s="53" t="n"/>
      <c r="F78" s="54" t="n"/>
      <c r="G78" s="55" t="n"/>
      <c r="H78" s="55" t="n"/>
      <c r="I78" s="56" t="n"/>
      <c r="J78" s="55" t="n"/>
      <c r="K78" s="54" t="n"/>
      <c r="L78" s="61">
        <f>IF($B78="","",IF($F78="",Assumptions!$B$4,$F78))</f>
        <v/>
      </c>
      <c r="M78" s="62">
        <f>IF($B78="","",IF($I78="",Assumptions!$B$5,$I78))</f>
        <v/>
      </c>
      <c r="N78" s="61">
        <f>IF($B78="","",IF($K78="",Assumptions!$B$6,$K78))</f>
        <v/>
      </c>
      <c r="O78" s="63">
        <f>IF(OR($B78="",$E78="",$G78=""),"",$E78*$G78)</f>
        <v/>
      </c>
      <c r="P78" s="63">
        <f>IF(OR($B78="",$E78="",$H78="",$M78=""),"",$E78*$H78*$M78)</f>
        <v/>
      </c>
      <c r="Q78" s="63">
        <f>IF(OR($O78="",$P78="",$L78=""),"",SUM($O78:$P78)*$L78)</f>
        <v/>
      </c>
      <c r="R78" s="63">
        <f>IF(OR($O78="",$P78="",$Q78=""),"",SUM($O78:$Q78))</f>
        <v/>
      </c>
      <c r="S78" s="64">
        <f>IF(OR($R78="",$J78=""),"",IFERROR($R78/$J78,""))</f>
        <v/>
      </c>
      <c r="T78" s="64">
        <f>IF(OR($S78="",$N78=""),"",IFERROR($S78/(1-$N78),""))</f>
        <v/>
      </c>
      <c r="U78" s="37">
        <f>IF(COUNTA($A78:$K78)=0,"",IF($B78="","Enter technician / crew",IF($C78="","Enter labor description",IF($D78="","Select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limits",IF($A78="","Enter effective date",IF($E78="","Enter base wage",IF($G78="","Enter regular paid hours",IF($H78="","Enter overtime hours",IF($J78="","Enter productive hours",IF(OR($A78&lt;Assumptions!$B$23,$A78&gt;Assumptions!$B$24),"Check effective date",IF(OR($E78&lt;Assumptions!$B$7,$E78&gt;Assumptions!$B$8),"Check base wage",IF(OR($L78&lt;Assumptions!$B$9,$L78&gt;Assumptions!$B$10),"Check burden rate",IF(OR($G78&lt;Assumptions!$B$11,$G78&gt;Assumptions!$B$12),"Check regular hours",IF(OR($H78&lt;Assumptions!$B$13,$H78&gt;Assumptions!$B$14),"Check overtime hours",IF(OR($M78&lt;Assumptions!$B$15,$M78&gt;Assumptions!$B$16),"Check OT multiplier",IF(OR($J78&lt;Assumptions!$B$17,$J78&gt;Assumptions!$B$18,$J78&gt;$G78+$H78),"Check productive hours",IF(OR($N78&lt;Assumptions!$B$19,$N78&gt;Assumptions!$B$20),"Check target margin",IF($S78&gt;Assumptions!$B$21,"Review loaded cost",IF($T78&gt;Assumptions!$B$22,"Review planning price","Ready for review")))))))))))))))))))))</f>
        <v/>
      </c>
    </row>
    <row r="79" ht="22" customHeight="1">
      <c r="A79" s="52" t="n"/>
      <c r="B79" s="22" t="n"/>
      <c r="C79" s="22" t="n"/>
      <c r="D79" s="23" t="n"/>
      <c r="E79" s="53" t="n"/>
      <c r="F79" s="54" t="n"/>
      <c r="G79" s="55" t="n"/>
      <c r="H79" s="55" t="n"/>
      <c r="I79" s="56" t="n"/>
      <c r="J79" s="55" t="n"/>
      <c r="K79" s="54" t="n"/>
      <c r="L79" s="57">
        <f>IF($B79="","",IF($F79="",Assumptions!$B$4,$F79))</f>
        <v/>
      </c>
      <c r="M79" s="58">
        <f>IF($B79="","",IF($I79="",Assumptions!$B$5,$I79))</f>
        <v/>
      </c>
      <c r="N79" s="57">
        <f>IF($B79="","",IF($K79="",Assumptions!$B$6,$K79))</f>
        <v/>
      </c>
      <c r="O79" s="59">
        <f>IF(OR($B79="",$E79="",$G79=""),"",$E79*$G79)</f>
        <v/>
      </c>
      <c r="P79" s="59">
        <f>IF(OR($B79="",$E79="",$H79="",$M79=""),"",$E79*$H79*$M79)</f>
        <v/>
      </c>
      <c r="Q79" s="59">
        <f>IF(OR($O79="",$P79="",$L79=""),"",SUM($O79:$P79)*$L79)</f>
        <v/>
      </c>
      <c r="R79" s="59">
        <f>IF(OR($O79="",$P79="",$Q79=""),"",SUM($O79:$Q79))</f>
        <v/>
      </c>
      <c r="S79" s="60">
        <f>IF(OR($R79="",$J79=""),"",IFERROR($R79/$J79,""))</f>
        <v/>
      </c>
      <c r="T79" s="60">
        <f>IF(OR($S79="",$N79=""),"",IFERROR($S79/(1-$N79),""))</f>
        <v/>
      </c>
      <c r="U79" s="32">
        <f>IF(COUNTA($A79:$K79)=0,"",IF($B79="","Enter technician / crew",IF($C79="","Enter labor description",IF($D79="","Select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limits",IF($A79="","Enter effective date",IF($E79="","Enter base wage",IF($G79="","Enter regular paid hours",IF($H79="","Enter overtime hours",IF($J79="","Enter productive hours",IF(OR($A79&lt;Assumptions!$B$23,$A79&gt;Assumptions!$B$24),"Check effective date",IF(OR($E79&lt;Assumptions!$B$7,$E79&gt;Assumptions!$B$8),"Check base wage",IF(OR($L79&lt;Assumptions!$B$9,$L79&gt;Assumptions!$B$10),"Check burden rate",IF(OR($G79&lt;Assumptions!$B$11,$G79&gt;Assumptions!$B$12),"Check regular hours",IF(OR($H79&lt;Assumptions!$B$13,$H79&gt;Assumptions!$B$14),"Check overtime hours",IF(OR($M79&lt;Assumptions!$B$15,$M79&gt;Assumptions!$B$16),"Check OT multiplier",IF(OR($J79&lt;Assumptions!$B$17,$J79&gt;Assumptions!$B$18,$J79&gt;$G79+$H79),"Check productive hours",IF(OR($N79&lt;Assumptions!$B$19,$N79&gt;Assumptions!$B$20),"Check target margin",IF($S79&gt;Assumptions!$B$21,"Review loaded cost",IF($T79&gt;Assumptions!$B$22,"Review planning price","Ready for review")))))))))))))))))))))</f>
        <v/>
      </c>
    </row>
    <row r="80" ht="22" customHeight="1">
      <c r="A80" s="52" t="n"/>
      <c r="B80" s="22" t="n"/>
      <c r="C80" s="22" t="n"/>
      <c r="D80" s="23" t="n"/>
      <c r="E80" s="53" t="n"/>
      <c r="F80" s="54" t="n"/>
      <c r="G80" s="55" t="n"/>
      <c r="H80" s="55" t="n"/>
      <c r="I80" s="56" t="n"/>
      <c r="J80" s="55" t="n"/>
      <c r="K80" s="54" t="n"/>
      <c r="L80" s="61">
        <f>IF($B80="","",IF($F80="",Assumptions!$B$4,$F80))</f>
        <v/>
      </c>
      <c r="M80" s="62">
        <f>IF($B80="","",IF($I80="",Assumptions!$B$5,$I80))</f>
        <v/>
      </c>
      <c r="N80" s="61">
        <f>IF($B80="","",IF($K80="",Assumptions!$B$6,$K80))</f>
        <v/>
      </c>
      <c r="O80" s="63">
        <f>IF(OR($B80="",$E80="",$G80=""),"",$E80*$G80)</f>
        <v/>
      </c>
      <c r="P80" s="63">
        <f>IF(OR($B80="",$E80="",$H80="",$M80=""),"",$E80*$H80*$M80)</f>
        <v/>
      </c>
      <c r="Q80" s="63">
        <f>IF(OR($O80="",$P80="",$L80=""),"",SUM($O80:$P80)*$L80)</f>
        <v/>
      </c>
      <c r="R80" s="63">
        <f>IF(OR($O80="",$P80="",$Q80=""),"",SUM($O80:$Q80))</f>
        <v/>
      </c>
      <c r="S80" s="64">
        <f>IF(OR($R80="",$J80=""),"",IFERROR($R80/$J80,""))</f>
        <v/>
      </c>
      <c r="T80" s="64">
        <f>IF(OR($S80="",$N80=""),"",IFERROR($S80/(1-$N80),""))</f>
        <v/>
      </c>
      <c r="U80" s="37">
        <f>IF(COUNTA($A80:$K80)=0,"",IF($B80="","Enter technician / crew",IF($C80="","Enter labor description",IF($D80="","Select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limits",IF($A80="","Enter effective date",IF($E80="","Enter base wage",IF($G80="","Enter regular paid hours",IF($H80="","Enter overtime hours",IF($J80="","Enter productive hours",IF(OR($A80&lt;Assumptions!$B$23,$A80&gt;Assumptions!$B$24),"Check effective date",IF(OR($E80&lt;Assumptions!$B$7,$E80&gt;Assumptions!$B$8),"Check base wage",IF(OR($L80&lt;Assumptions!$B$9,$L80&gt;Assumptions!$B$10),"Check burden rate",IF(OR($G80&lt;Assumptions!$B$11,$G80&gt;Assumptions!$B$12),"Check regular hours",IF(OR($H80&lt;Assumptions!$B$13,$H80&gt;Assumptions!$B$14),"Check overtime hours",IF(OR($M80&lt;Assumptions!$B$15,$M80&gt;Assumptions!$B$16),"Check OT multiplier",IF(OR($J80&lt;Assumptions!$B$17,$J80&gt;Assumptions!$B$18,$J80&gt;$G80+$H80),"Check productive hours",IF(OR($N80&lt;Assumptions!$B$19,$N80&gt;Assumptions!$B$20),"Check target margin",IF($S80&gt;Assumptions!$B$21,"Review loaded cost",IF($T80&gt;Assumptions!$B$22,"Review planning price","Ready for review")))))))))))))))))))))</f>
        <v/>
      </c>
    </row>
    <row r="81" ht="22" customHeight="1">
      <c r="A81" s="52" t="n"/>
      <c r="B81" s="22" t="n"/>
      <c r="C81" s="22" t="n"/>
      <c r="D81" s="23" t="n"/>
      <c r="E81" s="53" t="n"/>
      <c r="F81" s="54" t="n"/>
      <c r="G81" s="55" t="n"/>
      <c r="H81" s="55" t="n"/>
      <c r="I81" s="56" t="n"/>
      <c r="J81" s="55" t="n"/>
      <c r="K81" s="54" t="n"/>
      <c r="L81" s="57">
        <f>IF($B81="","",IF($F81="",Assumptions!$B$4,$F81))</f>
        <v/>
      </c>
      <c r="M81" s="58">
        <f>IF($B81="","",IF($I81="",Assumptions!$B$5,$I81))</f>
        <v/>
      </c>
      <c r="N81" s="57">
        <f>IF($B81="","",IF($K81="",Assumptions!$B$6,$K81))</f>
        <v/>
      </c>
      <c r="O81" s="59">
        <f>IF(OR($B81="",$E81="",$G81=""),"",$E81*$G81)</f>
        <v/>
      </c>
      <c r="P81" s="59">
        <f>IF(OR($B81="",$E81="",$H81="",$M81=""),"",$E81*$H81*$M81)</f>
        <v/>
      </c>
      <c r="Q81" s="59">
        <f>IF(OR($O81="",$P81="",$L81=""),"",SUM($O81:$P81)*$L81)</f>
        <v/>
      </c>
      <c r="R81" s="59">
        <f>IF(OR($O81="",$P81="",$Q81=""),"",SUM($O81:$Q81))</f>
        <v/>
      </c>
      <c r="S81" s="60">
        <f>IF(OR($R81="",$J81=""),"",IFERROR($R81/$J81,""))</f>
        <v/>
      </c>
      <c r="T81" s="60">
        <f>IF(OR($S81="",$N81=""),"",IFERROR($S81/(1-$N81),""))</f>
        <v/>
      </c>
      <c r="U81" s="32">
        <f>IF(COUNTA($A81:$K81)=0,"",IF($B81="","Enter technician / crew",IF($C81="","Enter labor description",IF($D81="","Select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limits",IF($A81="","Enter effective date",IF($E81="","Enter base wage",IF($G81="","Enter regular paid hours",IF($H81="","Enter overtime hours",IF($J81="","Enter productive hours",IF(OR($A81&lt;Assumptions!$B$23,$A81&gt;Assumptions!$B$24),"Check effective date",IF(OR($E81&lt;Assumptions!$B$7,$E81&gt;Assumptions!$B$8),"Check base wage",IF(OR($L81&lt;Assumptions!$B$9,$L81&gt;Assumptions!$B$10),"Check burden rate",IF(OR($G81&lt;Assumptions!$B$11,$G81&gt;Assumptions!$B$12),"Check regular hours",IF(OR($H81&lt;Assumptions!$B$13,$H81&gt;Assumptions!$B$14),"Check overtime hours",IF(OR($M81&lt;Assumptions!$B$15,$M81&gt;Assumptions!$B$16),"Check OT multiplier",IF(OR($J81&lt;Assumptions!$B$17,$J81&gt;Assumptions!$B$18,$J81&gt;$G81+$H81),"Check productive hours",IF(OR($N81&lt;Assumptions!$B$19,$N81&gt;Assumptions!$B$20),"Check target margin",IF($S81&gt;Assumptions!$B$21,"Review loaded cost",IF($T81&gt;Assumptions!$B$22,"Review planning price","Ready for review")))))))))))))))))))))</f>
        <v/>
      </c>
    </row>
    <row r="82" ht="22" customHeight="1">
      <c r="A82" s="52" t="n"/>
      <c r="B82" s="22" t="n"/>
      <c r="C82" s="22" t="n"/>
      <c r="D82" s="23" t="n"/>
      <c r="E82" s="53" t="n"/>
      <c r="F82" s="54" t="n"/>
      <c r="G82" s="55" t="n"/>
      <c r="H82" s="55" t="n"/>
      <c r="I82" s="56" t="n"/>
      <c r="J82" s="55" t="n"/>
      <c r="K82" s="54" t="n"/>
      <c r="L82" s="61">
        <f>IF($B82="","",IF($F82="",Assumptions!$B$4,$F82))</f>
        <v/>
      </c>
      <c r="M82" s="62">
        <f>IF($B82="","",IF($I82="",Assumptions!$B$5,$I82))</f>
        <v/>
      </c>
      <c r="N82" s="61">
        <f>IF($B82="","",IF($K82="",Assumptions!$B$6,$K82))</f>
        <v/>
      </c>
      <c r="O82" s="63">
        <f>IF(OR($B82="",$E82="",$G82=""),"",$E82*$G82)</f>
        <v/>
      </c>
      <c r="P82" s="63">
        <f>IF(OR($B82="",$E82="",$H82="",$M82=""),"",$E82*$H82*$M82)</f>
        <v/>
      </c>
      <c r="Q82" s="63">
        <f>IF(OR($O82="",$P82="",$L82=""),"",SUM($O82:$P82)*$L82)</f>
        <v/>
      </c>
      <c r="R82" s="63">
        <f>IF(OR($O82="",$P82="",$Q82=""),"",SUM($O82:$Q82))</f>
        <v/>
      </c>
      <c r="S82" s="64">
        <f>IF(OR($R82="",$J82=""),"",IFERROR($R82/$J82,""))</f>
        <v/>
      </c>
      <c r="T82" s="64">
        <f>IF(OR($S82="",$N82=""),"",IFERROR($S82/(1-$N82),""))</f>
        <v/>
      </c>
      <c r="U82" s="37">
        <f>IF(COUNTA($A82:$K82)=0,"",IF($B82="","Enter technician / crew",IF($C82="","Enter labor description",IF($D82="","Select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limits",IF($A82="","Enter effective date",IF($E82="","Enter base wage",IF($G82="","Enter regular paid hours",IF($H82="","Enter overtime hours",IF($J82="","Enter productive hours",IF(OR($A82&lt;Assumptions!$B$23,$A82&gt;Assumptions!$B$24),"Check effective date",IF(OR($E82&lt;Assumptions!$B$7,$E82&gt;Assumptions!$B$8),"Check base wage",IF(OR($L82&lt;Assumptions!$B$9,$L82&gt;Assumptions!$B$10),"Check burden rate",IF(OR($G82&lt;Assumptions!$B$11,$G82&gt;Assumptions!$B$12),"Check regular hours",IF(OR($H82&lt;Assumptions!$B$13,$H82&gt;Assumptions!$B$14),"Check overtime hours",IF(OR($M82&lt;Assumptions!$B$15,$M82&gt;Assumptions!$B$16),"Check OT multiplier",IF(OR($J82&lt;Assumptions!$B$17,$J82&gt;Assumptions!$B$18,$J82&gt;$G82+$H82),"Check productive hours",IF(OR($N82&lt;Assumptions!$B$19,$N82&gt;Assumptions!$B$20),"Check target margin",IF($S82&gt;Assumptions!$B$21,"Review loaded cost",IF($T82&gt;Assumptions!$B$22,"Review planning price","Ready for review")))))))))))))))))))))</f>
        <v/>
      </c>
    </row>
    <row r="83" ht="22" customHeight="1">
      <c r="A83" s="52" t="n"/>
      <c r="B83" s="22" t="n"/>
      <c r="C83" s="22" t="n"/>
      <c r="D83" s="23" t="n"/>
      <c r="E83" s="53" t="n"/>
      <c r="F83" s="54" t="n"/>
      <c r="G83" s="55" t="n"/>
      <c r="H83" s="55" t="n"/>
      <c r="I83" s="56" t="n"/>
      <c r="J83" s="55" t="n"/>
      <c r="K83" s="54" t="n"/>
      <c r="L83" s="57">
        <f>IF($B83="","",IF($F83="",Assumptions!$B$4,$F83))</f>
        <v/>
      </c>
      <c r="M83" s="58">
        <f>IF($B83="","",IF($I83="",Assumptions!$B$5,$I83))</f>
        <v/>
      </c>
      <c r="N83" s="57">
        <f>IF($B83="","",IF($K83="",Assumptions!$B$6,$K83))</f>
        <v/>
      </c>
      <c r="O83" s="59">
        <f>IF(OR($B83="",$E83="",$G83=""),"",$E83*$G83)</f>
        <v/>
      </c>
      <c r="P83" s="59">
        <f>IF(OR($B83="",$E83="",$H83="",$M83=""),"",$E83*$H83*$M83)</f>
        <v/>
      </c>
      <c r="Q83" s="59">
        <f>IF(OR($O83="",$P83="",$L83=""),"",SUM($O83:$P83)*$L83)</f>
        <v/>
      </c>
      <c r="R83" s="59">
        <f>IF(OR($O83="",$P83="",$Q83=""),"",SUM($O83:$Q83))</f>
        <v/>
      </c>
      <c r="S83" s="60">
        <f>IF(OR($R83="",$J83=""),"",IFERROR($R83/$J83,""))</f>
        <v/>
      </c>
      <c r="T83" s="60">
        <f>IF(OR($S83="",$N83=""),"",IFERROR($S83/(1-$N83),""))</f>
        <v/>
      </c>
      <c r="U83" s="32">
        <f>IF(COUNTA($A83:$K83)=0,"",IF($B83="","Enter technician / crew",IF($C83="","Enter labor description",IF($D83="","Select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limits",IF($A83="","Enter effective date",IF($E83="","Enter base wage",IF($G83="","Enter regular paid hours",IF($H83="","Enter overtime hours",IF($J83="","Enter productive hours",IF(OR($A83&lt;Assumptions!$B$23,$A83&gt;Assumptions!$B$24),"Check effective date",IF(OR($E83&lt;Assumptions!$B$7,$E83&gt;Assumptions!$B$8),"Check base wage",IF(OR($L83&lt;Assumptions!$B$9,$L83&gt;Assumptions!$B$10),"Check burden rate",IF(OR($G83&lt;Assumptions!$B$11,$G83&gt;Assumptions!$B$12),"Check regular hours",IF(OR($H83&lt;Assumptions!$B$13,$H83&gt;Assumptions!$B$14),"Check overtime hours",IF(OR($M83&lt;Assumptions!$B$15,$M83&gt;Assumptions!$B$16),"Check OT multiplier",IF(OR($J83&lt;Assumptions!$B$17,$J83&gt;Assumptions!$B$18,$J83&gt;$G83+$H83),"Check productive hours",IF(OR($N83&lt;Assumptions!$B$19,$N83&gt;Assumptions!$B$20),"Check target margin",IF($S83&gt;Assumptions!$B$21,"Review loaded cost",IF($T83&gt;Assumptions!$B$22,"Review planning price","Ready for review")))))))))))))))))))))</f>
        <v/>
      </c>
    </row>
    <row r="84" ht="22" customHeight="1">
      <c r="A84" s="52" t="n"/>
      <c r="B84" s="22" t="n"/>
      <c r="C84" s="22" t="n"/>
      <c r="D84" s="23" t="n"/>
      <c r="E84" s="53" t="n"/>
      <c r="F84" s="54" t="n"/>
      <c r="G84" s="55" t="n"/>
      <c r="H84" s="55" t="n"/>
      <c r="I84" s="56" t="n"/>
      <c r="J84" s="55" t="n"/>
      <c r="K84" s="54" t="n"/>
      <c r="L84" s="61">
        <f>IF($B84="","",IF($F84="",Assumptions!$B$4,$F84))</f>
        <v/>
      </c>
      <c r="M84" s="62">
        <f>IF($B84="","",IF($I84="",Assumptions!$B$5,$I84))</f>
        <v/>
      </c>
      <c r="N84" s="61">
        <f>IF($B84="","",IF($K84="",Assumptions!$B$6,$K84))</f>
        <v/>
      </c>
      <c r="O84" s="63">
        <f>IF(OR($B84="",$E84="",$G84=""),"",$E84*$G84)</f>
        <v/>
      </c>
      <c r="P84" s="63">
        <f>IF(OR($B84="",$E84="",$H84="",$M84=""),"",$E84*$H84*$M84)</f>
        <v/>
      </c>
      <c r="Q84" s="63">
        <f>IF(OR($O84="",$P84="",$L84=""),"",SUM($O84:$P84)*$L84)</f>
        <v/>
      </c>
      <c r="R84" s="63">
        <f>IF(OR($O84="",$P84="",$Q84=""),"",SUM($O84:$Q84))</f>
        <v/>
      </c>
      <c r="S84" s="64">
        <f>IF(OR($R84="",$J84=""),"",IFERROR($R84/$J84,""))</f>
        <v/>
      </c>
      <c r="T84" s="64">
        <f>IF(OR($S84="",$N84=""),"",IFERROR($S84/(1-$N84),""))</f>
        <v/>
      </c>
      <c r="U84" s="37">
        <f>IF(COUNTA($A84:$K84)=0,"",IF($B84="","Enter technician / crew",IF($C84="","Enter labor description",IF($D84="","Select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limits",IF($A84="","Enter effective date",IF($E84="","Enter base wage",IF($G84="","Enter regular paid hours",IF($H84="","Enter overtime hours",IF($J84="","Enter productive hours",IF(OR($A84&lt;Assumptions!$B$23,$A84&gt;Assumptions!$B$24),"Check effective date",IF(OR($E84&lt;Assumptions!$B$7,$E84&gt;Assumptions!$B$8),"Check base wage",IF(OR($L84&lt;Assumptions!$B$9,$L84&gt;Assumptions!$B$10),"Check burden rate",IF(OR($G84&lt;Assumptions!$B$11,$G84&gt;Assumptions!$B$12),"Check regular hours",IF(OR($H84&lt;Assumptions!$B$13,$H84&gt;Assumptions!$B$14),"Check overtime hours",IF(OR($M84&lt;Assumptions!$B$15,$M84&gt;Assumptions!$B$16),"Check OT multiplier",IF(OR($J84&lt;Assumptions!$B$17,$J84&gt;Assumptions!$B$18,$J84&gt;$G84+$H84),"Check productive hours",IF(OR($N84&lt;Assumptions!$B$19,$N84&gt;Assumptions!$B$20),"Check target margin",IF($S84&gt;Assumptions!$B$21,"Review loaded cost",IF($T84&gt;Assumptions!$B$22,"Review planning price","Ready for review")))))))))))))))))))))</f>
        <v/>
      </c>
    </row>
    <row r="85" ht="22" customHeight="1">
      <c r="A85" s="52" t="n"/>
      <c r="B85" s="22" t="n"/>
      <c r="C85" s="22" t="n"/>
      <c r="D85" s="23" t="n"/>
      <c r="E85" s="53" t="n"/>
      <c r="F85" s="54" t="n"/>
      <c r="G85" s="55" t="n"/>
      <c r="H85" s="55" t="n"/>
      <c r="I85" s="56" t="n"/>
      <c r="J85" s="55" t="n"/>
      <c r="K85" s="54" t="n"/>
      <c r="L85" s="57">
        <f>IF($B85="","",IF($F85="",Assumptions!$B$4,$F85))</f>
        <v/>
      </c>
      <c r="M85" s="58">
        <f>IF($B85="","",IF($I85="",Assumptions!$B$5,$I85))</f>
        <v/>
      </c>
      <c r="N85" s="57">
        <f>IF($B85="","",IF($K85="",Assumptions!$B$6,$K85))</f>
        <v/>
      </c>
      <c r="O85" s="59">
        <f>IF(OR($B85="",$E85="",$G85=""),"",$E85*$G85)</f>
        <v/>
      </c>
      <c r="P85" s="59">
        <f>IF(OR($B85="",$E85="",$H85="",$M85=""),"",$E85*$H85*$M85)</f>
        <v/>
      </c>
      <c r="Q85" s="59">
        <f>IF(OR($O85="",$P85="",$L85=""),"",SUM($O85:$P85)*$L85)</f>
        <v/>
      </c>
      <c r="R85" s="59">
        <f>IF(OR($O85="",$P85="",$Q85=""),"",SUM($O85:$Q85))</f>
        <v/>
      </c>
      <c r="S85" s="60">
        <f>IF(OR($R85="",$J85=""),"",IFERROR($R85/$J85,""))</f>
        <v/>
      </c>
      <c r="T85" s="60">
        <f>IF(OR($S85="",$N85=""),"",IFERROR($S85/(1-$N85),""))</f>
        <v/>
      </c>
      <c r="U85" s="32">
        <f>IF(COUNTA($A85:$K85)=0,"",IF($B85="","Enter technician / crew",IF($C85="","Enter labor description",IF($D85="","Select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limits",IF($A85="","Enter effective date",IF($E85="","Enter base wage",IF($G85="","Enter regular paid hours",IF($H85="","Enter overtime hours",IF($J85="","Enter productive hours",IF(OR($A85&lt;Assumptions!$B$23,$A85&gt;Assumptions!$B$24),"Check effective date",IF(OR($E85&lt;Assumptions!$B$7,$E85&gt;Assumptions!$B$8),"Check base wage",IF(OR($L85&lt;Assumptions!$B$9,$L85&gt;Assumptions!$B$10),"Check burden rate",IF(OR($G85&lt;Assumptions!$B$11,$G85&gt;Assumptions!$B$12),"Check regular hours",IF(OR($H85&lt;Assumptions!$B$13,$H85&gt;Assumptions!$B$14),"Check overtime hours",IF(OR($M85&lt;Assumptions!$B$15,$M85&gt;Assumptions!$B$16),"Check OT multiplier",IF(OR($J85&lt;Assumptions!$B$17,$J85&gt;Assumptions!$B$18,$J85&gt;$G85+$H85),"Check productive hours",IF(OR($N85&lt;Assumptions!$B$19,$N85&gt;Assumptions!$B$20),"Check target margin",IF($S85&gt;Assumptions!$B$21,"Review loaded cost",IF($T85&gt;Assumptions!$B$22,"Review planning price","Ready for review")))))))))))))))))))))</f>
        <v/>
      </c>
    </row>
    <row r="86" ht="22" customHeight="1">
      <c r="A86" s="52" t="n"/>
      <c r="B86" s="22" t="n"/>
      <c r="C86" s="22" t="n"/>
      <c r="D86" s="23" t="n"/>
      <c r="E86" s="53" t="n"/>
      <c r="F86" s="54" t="n"/>
      <c r="G86" s="55" t="n"/>
      <c r="H86" s="55" t="n"/>
      <c r="I86" s="56" t="n"/>
      <c r="J86" s="55" t="n"/>
      <c r="K86" s="54" t="n"/>
      <c r="L86" s="61">
        <f>IF($B86="","",IF($F86="",Assumptions!$B$4,$F86))</f>
        <v/>
      </c>
      <c r="M86" s="62">
        <f>IF($B86="","",IF($I86="",Assumptions!$B$5,$I86))</f>
        <v/>
      </c>
      <c r="N86" s="61">
        <f>IF($B86="","",IF($K86="",Assumptions!$B$6,$K86))</f>
        <v/>
      </c>
      <c r="O86" s="63">
        <f>IF(OR($B86="",$E86="",$G86=""),"",$E86*$G86)</f>
        <v/>
      </c>
      <c r="P86" s="63">
        <f>IF(OR($B86="",$E86="",$H86="",$M86=""),"",$E86*$H86*$M86)</f>
        <v/>
      </c>
      <c r="Q86" s="63">
        <f>IF(OR($O86="",$P86="",$L86=""),"",SUM($O86:$P86)*$L86)</f>
        <v/>
      </c>
      <c r="R86" s="63">
        <f>IF(OR($O86="",$P86="",$Q86=""),"",SUM($O86:$Q86))</f>
        <v/>
      </c>
      <c r="S86" s="64">
        <f>IF(OR($R86="",$J86=""),"",IFERROR($R86/$J86,""))</f>
        <v/>
      </c>
      <c r="T86" s="64">
        <f>IF(OR($S86="",$N86=""),"",IFERROR($S86/(1-$N86),""))</f>
        <v/>
      </c>
      <c r="U86" s="37">
        <f>IF(COUNTA($A86:$K86)=0,"",IF($B86="","Enter technician / crew",IF($C86="","Enter labor description",IF($D86="","Select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limits",IF($A86="","Enter effective date",IF($E86="","Enter base wage",IF($G86="","Enter regular paid hours",IF($H86="","Enter overtime hours",IF($J86="","Enter productive hours",IF(OR($A86&lt;Assumptions!$B$23,$A86&gt;Assumptions!$B$24),"Check effective date",IF(OR($E86&lt;Assumptions!$B$7,$E86&gt;Assumptions!$B$8),"Check base wage",IF(OR($L86&lt;Assumptions!$B$9,$L86&gt;Assumptions!$B$10),"Check burden rate",IF(OR($G86&lt;Assumptions!$B$11,$G86&gt;Assumptions!$B$12),"Check regular hours",IF(OR($H86&lt;Assumptions!$B$13,$H86&gt;Assumptions!$B$14),"Check overtime hours",IF(OR($M86&lt;Assumptions!$B$15,$M86&gt;Assumptions!$B$16),"Check OT multiplier",IF(OR($J86&lt;Assumptions!$B$17,$J86&gt;Assumptions!$B$18,$J86&gt;$G86+$H86),"Check productive hours",IF(OR($N86&lt;Assumptions!$B$19,$N86&gt;Assumptions!$B$20),"Check target margin",IF($S86&gt;Assumptions!$B$21,"Review loaded cost",IF($T86&gt;Assumptions!$B$22,"Review planning price","Ready for review")))))))))))))))))))))</f>
        <v/>
      </c>
    </row>
    <row r="87" ht="22" customHeight="1">
      <c r="A87" s="52" t="n"/>
      <c r="B87" s="22" t="n"/>
      <c r="C87" s="22" t="n"/>
      <c r="D87" s="23" t="n"/>
      <c r="E87" s="53" t="n"/>
      <c r="F87" s="54" t="n"/>
      <c r="G87" s="55" t="n"/>
      <c r="H87" s="55" t="n"/>
      <c r="I87" s="56" t="n"/>
      <c r="J87" s="55" t="n"/>
      <c r="K87" s="54" t="n"/>
      <c r="L87" s="57">
        <f>IF($B87="","",IF($F87="",Assumptions!$B$4,$F87))</f>
        <v/>
      </c>
      <c r="M87" s="58">
        <f>IF($B87="","",IF($I87="",Assumptions!$B$5,$I87))</f>
        <v/>
      </c>
      <c r="N87" s="57">
        <f>IF($B87="","",IF($K87="",Assumptions!$B$6,$K87))</f>
        <v/>
      </c>
      <c r="O87" s="59">
        <f>IF(OR($B87="",$E87="",$G87=""),"",$E87*$G87)</f>
        <v/>
      </c>
      <c r="P87" s="59">
        <f>IF(OR($B87="",$E87="",$H87="",$M87=""),"",$E87*$H87*$M87)</f>
        <v/>
      </c>
      <c r="Q87" s="59">
        <f>IF(OR($O87="",$P87="",$L87=""),"",SUM($O87:$P87)*$L87)</f>
        <v/>
      </c>
      <c r="R87" s="59">
        <f>IF(OR($O87="",$P87="",$Q87=""),"",SUM($O87:$Q87))</f>
        <v/>
      </c>
      <c r="S87" s="60">
        <f>IF(OR($R87="",$J87=""),"",IFERROR($R87/$J87,""))</f>
        <v/>
      </c>
      <c r="T87" s="60">
        <f>IF(OR($S87="",$N87=""),"",IFERROR($S87/(1-$N87),""))</f>
        <v/>
      </c>
      <c r="U87" s="32">
        <f>IF(COUNTA($A87:$K87)=0,"",IF($B87="","Enter technician / crew",IF($C87="","Enter labor description",IF($D87="","Select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limits",IF($A87="","Enter effective date",IF($E87="","Enter base wage",IF($G87="","Enter regular paid hours",IF($H87="","Enter overtime hours",IF($J87="","Enter productive hours",IF(OR($A87&lt;Assumptions!$B$23,$A87&gt;Assumptions!$B$24),"Check effective date",IF(OR($E87&lt;Assumptions!$B$7,$E87&gt;Assumptions!$B$8),"Check base wage",IF(OR($L87&lt;Assumptions!$B$9,$L87&gt;Assumptions!$B$10),"Check burden rate",IF(OR($G87&lt;Assumptions!$B$11,$G87&gt;Assumptions!$B$12),"Check regular hours",IF(OR($H87&lt;Assumptions!$B$13,$H87&gt;Assumptions!$B$14),"Check overtime hours",IF(OR($M87&lt;Assumptions!$B$15,$M87&gt;Assumptions!$B$16),"Check OT multiplier",IF(OR($J87&lt;Assumptions!$B$17,$J87&gt;Assumptions!$B$18,$J87&gt;$G87+$H87),"Check productive hours",IF(OR($N87&lt;Assumptions!$B$19,$N87&gt;Assumptions!$B$20),"Check target margin",IF($S87&gt;Assumptions!$B$21,"Review loaded cost",IF($T87&gt;Assumptions!$B$22,"Review planning price","Ready for review")))))))))))))))))))))</f>
        <v/>
      </c>
    </row>
    <row r="88" ht="22" customHeight="1">
      <c r="A88" s="52" t="n"/>
      <c r="B88" s="22" t="n"/>
      <c r="C88" s="22" t="n"/>
      <c r="D88" s="23" t="n"/>
      <c r="E88" s="53" t="n"/>
      <c r="F88" s="54" t="n"/>
      <c r="G88" s="55" t="n"/>
      <c r="H88" s="55" t="n"/>
      <c r="I88" s="56" t="n"/>
      <c r="J88" s="55" t="n"/>
      <c r="K88" s="54" t="n"/>
      <c r="L88" s="61">
        <f>IF($B88="","",IF($F88="",Assumptions!$B$4,$F88))</f>
        <v/>
      </c>
      <c r="M88" s="62">
        <f>IF($B88="","",IF($I88="",Assumptions!$B$5,$I88))</f>
        <v/>
      </c>
      <c r="N88" s="61">
        <f>IF($B88="","",IF($K88="",Assumptions!$B$6,$K88))</f>
        <v/>
      </c>
      <c r="O88" s="63">
        <f>IF(OR($B88="",$E88="",$G88=""),"",$E88*$G88)</f>
        <v/>
      </c>
      <c r="P88" s="63">
        <f>IF(OR($B88="",$E88="",$H88="",$M88=""),"",$E88*$H88*$M88)</f>
        <v/>
      </c>
      <c r="Q88" s="63">
        <f>IF(OR($O88="",$P88="",$L88=""),"",SUM($O88:$P88)*$L88)</f>
        <v/>
      </c>
      <c r="R88" s="63">
        <f>IF(OR($O88="",$P88="",$Q88=""),"",SUM($O88:$Q88))</f>
        <v/>
      </c>
      <c r="S88" s="64">
        <f>IF(OR($R88="",$J88=""),"",IFERROR($R88/$J88,""))</f>
        <v/>
      </c>
      <c r="T88" s="64">
        <f>IF(OR($S88="",$N88=""),"",IFERROR($S88/(1-$N88),""))</f>
        <v/>
      </c>
      <c r="U88" s="37">
        <f>IF(COUNTA($A88:$K88)=0,"",IF($B88="","Enter technician / crew",IF($C88="","Enter labor description",IF($D88="","Select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limits",IF($A88="","Enter effective date",IF($E88="","Enter base wage",IF($G88="","Enter regular paid hours",IF($H88="","Enter overtime hours",IF($J88="","Enter productive hours",IF(OR($A88&lt;Assumptions!$B$23,$A88&gt;Assumptions!$B$24),"Check effective date",IF(OR($E88&lt;Assumptions!$B$7,$E88&gt;Assumptions!$B$8),"Check base wage",IF(OR($L88&lt;Assumptions!$B$9,$L88&gt;Assumptions!$B$10),"Check burden rate",IF(OR($G88&lt;Assumptions!$B$11,$G88&gt;Assumptions!$B$12),"Check regular hours",IF(OR($H88&lt;Assumptions!$B$13,$H88&gt;Assumptions!$B$14),"Check overtime hours",IF(OR($M88&lt;Assumptions!$B$15,$M88&gt;Assumptions!$B$16),"Check OT multiplier",IF(OR($J88&lt;Assumptions!$B$17,$J88&gt;Assumptions!$B$18,$J88&gt;$G88+$H88),"Check productive hours",IF(OR($N88&lt;Assumptions!$B$19,$N88&gt;Assumptions!$B$20),"Check target margin",IF($S88&gt;Assumptions!$B$21,"Review loaded cost",IF($T88&gt;Assumptions!$B$22,"Review planning price","Ready for review")))))))))))))))))))))</f>
        <v/>
      </c>
    </row>
    <row r="89" ht="22" customHeight="1">
      <c r="A89" s="52" t="n"/>
      <c r="B89" s="22" t="n"/>
      <c r="C89" s="22" t="n"/>
      <c r="D89" s="23" t="n"/>
      <c r="E89" s="53" t="n"/>
      <c r="F89" s="54" t="n"/>
      <c r="G89" s="55" t="n"/>
      <c r="H89" s="55" t="n"/>
      <c r="I89" s="56" t="n"/>
      <c r="J89" s="55" t="n"/>
      <c r="K89" s="54" t="n"/>
      <c r="L89" s="57">
        <f>IF($B89="","",IF($F89="",Assumptions!$B$4,$F89))</f>
        <v/>
      </c>
      <c r="M89" s="58">
        <f>IF($B89="","",IF($I89="",Assumptions!$B$5,$I89))</f>
        <v/>
      </c>
      <c r="N89" s="57">
        <f>IF($B89="","",IF($K89="",Assumptions!$B$6,$K89))</f>
        <v/>
      </c>
      <c r="O89" s="59">
        <f>IF(OR($B89="",$E89="",$G89=""),"",$E89*$G89)</f>
        <v/>
      </c>
      <c r="P89" s="59">
        <f>IF(OR($B89="",$E89="",$H89="",$M89=""),"",$E89*$H89*$M89)</f>
        <v/>
      </c>
      <c r="Q89" s="59">
        <f>IF(OR($O89="",$P89="",$L89=""),"",SUM($O89:$P89)*$L89)</f>
        <v/>
      </c>
      <c r="R89" s="59">
        <f>IF(OR($O89="",$P89="",$Q89=""),"",SUM($O89:$Q89))</f>
        <v/>
      </c>
      <c r="S89" s="60">
        <f>IF(OR($R89="",$J89=""),"",IFERROR($R89/$J89,""))</f>
        <v/>
      </c>
      <c r="T89" s="60">
        <f>IF(OR($S89="",$N89=""),"",IFERROR($S89/(1-$N89),""))</f>
        <v/>
      </c>
      <c r="U89" s="32">
        <f>IF(COUNTA($A89:$K89)=0,"",IF($B89="","Enter technician / crew",IF($C89="","Enter labor description",IF($D89="","Select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limits",IF($A89="","Enter effective date",IF($E89="","Enter base wage",IF($G89="","Enter regular paid hours",IF($H89="","Enter overtime hours",IF($J89="","Enter productive hours",IF(OR($A89&lt;Assumptions!$B$23,$A89&gt;Assumptions!$B$24),"Check effective date",IF(OR($E89&lt;Assumptions!$B$7,$E89&gt;Assumptions!$B$8),"Check base wage",IF(OR($L89&lt;Assumptions!$B$9,$L89&gt;Assumptions!$B$10),"Check burden rate",IF(OR($G89&lt;Assumptions!$B$11,$G89&gt;Assumptions!$B$12),"Check regular hours",IF(OR($H89&lt;Assumptions!$B$13,$H89&gt;Assumptions!$B$14),"Check overtime hours",IF(OR($M89&lt;Assumptions!$B$15,$M89&gt;Assumptions!$B$16),"Check OT multiplier",IF(OR($J89&lt;Assumptions!$B$17,$J89&gt;Assumptions!$B$18,$J89&gt;$G89+$H89),"Check productive hours",IF(OR($N89&lt;Assumptions!$B$19,$N89&gt;Assumptions!$B$20),"Check target margin",IF($S89&gt;Assumptions!$B$21,"Review loaded cost",IF($T89&gt;Assumptions!$B$22,"Review planning price","Ready for review")))))))))))))))))))))</f>
        <v/>
      </c>
    </row>
    <row r="90" ht="22" customHeight="1">
      <c r="A90" s="52" t="n"/>
      <c r="B90" s="22" t="n"/>
      <c r="C90" s="22" t="n"/>
      <c r="D90" s="23" t="n"/>
      <c r="E90" s="53" t="n"/>
      <c r="F90" s="54" t="n"/>
      <c r="G90" s="55" t="n"/>
      <c r="H90" s="55" t="n"/>
      <c r="I90" s="56" t="n"/>
      <c r="J90" s="55" t="n"/>
      <c r="K90" s="54" t="n"/>
      <c r="L90" s="61">
        <f>IF($B90="","",IF($F90="",Assumptions!$B$4,$F90))</f>
        <v/>
      </c>
      <c r="M90" s="62">
        <f>IF($B90="","",IF($I90="",Assumptions!$B$5,$I90))</f>
        <v/>
      </c>
      <c r="N90" s="61">
        <f>IF($B90="","",IF($K90="",Assumptions!$B$6,$K90))</f>
        <v/>
      </c>
      <c r="O90" s="63">
        <f>IF(OR($B90="",$E90="",$G90=""),"",$E90*$G90)</f>
        <v/>
      </c>
      <c r="P90" s="63">
        <f>IF(OR($B90="",$E90="",$H90="",$M90=""),"",$E90*$H90*$M90)</f>
        <v/>
      </c>
      <c r="Q90" s="63">
        <f>IF(OR($O90="",$P90="",$L90=""),"",SUM($O90:$P90)*$L90)</f>
        <v/>
      </c>
      <c r="R90" s="63">
        <f>IF(OR($O90="",$P90="",$Q90=""),"",SUM($O90:$Q90))</f>
        <v/>
      </c>
      <c r="S90" s="64">
        <f>IF(OR($R90="",$J90=""),"",IFERROR($R90/$J90,""))</f>
        <v/>
      </c>
      <c r="T90" s="64">
        <f>IF(OR($S90="",$N90=""),"",IFERROR($S90/(1-$N90),""))</f>
        <v/>
      </c>
      <c r="U90" s="37">
        <f>IF(COUNTA($A90:$K90)=0,"",IF($B90="","Enter technician / crew",IF($C90="","Enter labor description",IF($D90="","Select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limits",IF($A90="","Enter effective date",IF($E90="","Enter base wage",IF($G90="","Enter regular paid hours",IF($H90="","Enter overtime hours",IF($J90="","Enter productive hours",IF(OR($A90&lt;Assumptions!$B$23,$A90&gt;Assumptions!$B$24),"Check effective date",IF(OR($E90&lt;Assumptions!$B$7,$E90&gt;Assumptions!$B$8),"Check base wage",IF(OR($L90&lt;Assumptions!$B$9,$L90&gt;Assumptions!$B$10),"Check burden rate",IF(OR($G90&lt;Assumptions!$B$11,$G90&gt;Assumptions!$B$12),"Check regular hours",IF(OR($H90&lt;Assumptions!$B$13,$H90&gt;Assumptions!$B$14),"Check overtime hours",IF(OR($M90&lt;Assumptions!$B$15,$M90&gt;Assumptions!$B$16),"Check OT multiplier",IF(OR($J90&lt;Assumptions!$B$17,$J90&gt;Assumptions!$B$18,$J90&gt;$G90+$H90),"Check productive hours",IF(OR($N90&lt;Assumptions!$B$19,$N90&gt;Assumptions!$B$20),"Check target margin",IF($S90&gt;Assumptions!$B$21,"Review loaded cost",IF($T90&gt;Assumptions!$B$22,"Review planning price","Ready for review")))))))))))))))))))))</f>
        <v/>
      </c>
    </row>
    <row r="91" ht="22" customHeight="1">
      <c r="A91" s="52" t="n"/>
      <c r="B91" s="22" t="n"/>
      <c r="C91" s="22" t="n"/>
      <c r="D91" s="23" t="n"/>
      <c r="E91" s="53" t="n"/>
      <c r="F91" s="54" t="n"/>
      <c r="G91" s="55" t="n"/>
      <c r="H91" s="55" t="n"/>
      <c r="I91" s="56" t="n"/>
      <c r="J91" s="55" t="n"/>
      <c r="K91" s="54" t="n"/>
      <c r="L91" s="57">
        <f>IF($B91="","",IF($F91="",Assumptions!$B$4,$F91))</f>
        <v/>
      </c>
      <c r="M91" s="58">
        <f>IF($B91="","",IF($I91="",Assumptions!$B$5,$I91))</f>
        <v/>
      </c>
      <c r="N91" s="57">
        <f>IF($B91="","",IF($K91="",Assumptions!$B$6,$K91))</f>
        <v/>
      </c>
      <c r="O91" s="59">
        <f>IF(OR($B91="",$E91="",$G91=""),"",$E91*$G91)</f>
        <v/>
      </c>
      <c r="P91" s="59">
        <f>IF(OR($B91="",$E91="",$H91="",$M91=""),"",$E91*$H91*$M91)</f>
        <v/>
      </c>
      <c r="Q91" s="59">
        <f>IF(OR($O91="",$P91="",$L91=""),"",SUM($O91:$P91)*$L91)</f>
        <v/>
      </c>
      <c r="R91" s="59">
        <f>IF(OR($O91="",$P91="",$Q91=""),"",SUM($O91:$Q91))</f>
        <v/>
      </c>
      <c r="S91" s="60">
        <f>IF(OR($R91="",$J91=""),"",IFERROR($R91/$J91,""))</f>
        <v/>
      </c>
      <c r="T91" s="60">
        <f>IF(OR($S91="",$N91=""),"",IFERROR($S91/(1-$N91),""))</f>
        <v/>
      </c>
      <c r="U91" s="32">
        <f>IF(COUNTA($A91:$K91)=0,"",IF($B91="","Enter technician / crew",IF($C91="","Enter labor description",IF($D91="","Select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limits",IF($A91="","Enter effective date",IF($E91="","Enter base wage",IF($G91="","Enter regular paid hours",IF($H91="","Enter overtime hours",IF($J91="","Enter productive hours",IF(OR($A91&lt;Assumptions!$B$23,$A91&gt;Assumptions!$B$24),"Check effective date",IF(OR($E91&lt;Assumptions!$B$7,$E91&gt;Assumptions!$B$8),"Check base wage",IF(OR($L91&lt;Assumptions!$B$9,$L91&gt;Assumptions!$B$10),"Check burden rate",IF(OR($G91&lt;Assumptions!$B$11,$G91&gt;Assumptions!$B$12),"Check regular hours",IF(OR($H91&lt;Assumptions!$B$13,$H91&gt;Assumptions!$B$14),"Check overtime hours",IF(OR($M91&lt;Assumptions!$B$15,$M91&gt;Assumptions!$B$16),"Check OT multiplier",IF(OR($J91&lt;Assumptions!$B$17,$J91&gt;Assumptions!$B$18,$J91&gt;$G91+$H91),"Check productive hours",IF(OR($N91&lt;Assumptions!$B$19,$N91&gt;Assumptions!$B$20),"Check target margin",IF($S91&gt;Assumptions!$B$21,"Review loaded cost",IF($T91&gt;Assumptions!$B$22,"Review planning price","Ready for review")))))))))))))))))))))</f>
        <v/>
      </c>
    </row>
    <row r="92" ht="22" customHeight="1">
      <c r="A92" s="52" t="n"/>
      <c r="B92" s="22" t="n"/>
      <c r="C92" s="22" t="n"/>
      <c r="D92" s="23" t="n"/>
      <c r="E92" s="53" t="n"/>
      <c r="F92" s="54" t="n"/>
      <c r="G92" s="55" t="n"/>
      <c r="H92" s="55" t="n"/>
      <c r="I92" s="56" t="n"/>
      <c r="J92" s="55" t="n"/>
      <c r="K92" s="54" t="n"/>
      <c r="L92" s="61">
        <f>IF($B92="","",IF($F92="",Assumptions!$B$4,$F92))</f>
        <v/>
      </c>
      <c r="M92" s="62">
        <f>IF($B92="","",IF($I92="",Assumptions!$B$5,$I92))</f>
        <v/>
      </c>
      <c r="N92" s="61">
        <f>IF($B92="","",IF($K92="",Assumptions!$B$6,$K92))</f>
        <v/>
      </c>
      <c r="O92" s="63">
        <f>IF(OR($B92="",$E92="",$G92=""),"",$E92*$G92)</f>
        <v/>
      </c>
      <c r="P92" s="63">
        <f>IF(OR($B92="",$E92="",$H92="",$M92=""),"",$E92*$H92*$M92)</f>
        <v/>
      </c>
      <c r="Q92" s="63">
        <f>IF(OR($O92="",$P92="",$L92=""),"",SUM($O92:$P92)*$L92)</f>
        <v/>
      </c>
      <c r="R92" s="63">
        <f>IF(OR($O92="",$P92="",$Q92=""),"",SUM($O92:$Q92))</f>
        <v/>
      </c>
      <c r="S92" s="64">
        <f>IF(OR($R92="",$J92=""),"",IFERROR($R92/$J92,""))</f>
        <v/>
      </c>
      <c r="T92" s="64">
        <f>IF(OR($S92="",$N92=""),"",IFERROR($S92/(1-$N92),""))</f>
        <v/>
      </c>
      <c r="U92" s="37">
        <f>IF(COUNTA($A92:$K92)=0,"",IF($B92="","Enter technician / crew",IF($C92="","Enter labor description",IF($D92="","Select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limits",IF($A92="","Enter effective date",IF($E92="","Enter base wage",IF($G92="","Enter regular paid hours",IF($H92="","Enter overtime hours",IF($J92="","Enter productive hours",IF(OR($A92&lt;Assumptions!$B$23,$A92&gt;Assumptions!$B$24),"Check effective date",IF(OR($E92&lt;Assumptions!$B$7,$E92&gt;Assumptions!$B$8),"Check base wage",IF(OR($L92&lt;Assumptions!$B$9,$L92&gt;Assumptions!$B$10),"Check burden rate",IF(OR($G92&lt;Assumptions!$B$11,$G92&gt;Assumptions!$B$12),"Check regular hours",IF(OR($H92&lt;Assumptions!$B$13,$H92&gt;Assumptions!$B$14),"Check overtime hours",IF(OR($M92&lt;Assumptions!$B$15,$M92&gt;Assumptions!$B$16),"Check OT multiplier",IF(OR($J92&lt;Assumptions!$B$17,$J92&gt;Assumptions!$B$18,$J92&gt;$G92+$H92),"Check productive hours",IF(OR($N92&lt;Assumptions!$B$19,$N92&gt;Assumptions!$B$20),"Check target margin",IF($S92&gt;Assumptions!$B$21,"Review loaded cost",IF($T92&gt;Assumptions!$B$22,"Review planning price","Ready for review")))))))))))))))))))))</f>
        <v/>
      </c>
    </row>
    <row r="93" ht="22" customHeight="1">
      <c r="A93" s="52" t="n"/>
      <c r="B93" s="22" t="n"/>
      <c r="C93" s="22" t="n"/>
      <c r="D93" s="23" t="n"/>
      <c r="E93" s="53" t="n"/>
      <c r="F93" s="54" t="n"/>
      <c r="G93" s="55" t="n"/>
      <c r="H93" s="55" t="n"/>
      <c r="I93" s="56" t="n"/>
      <c r="J93" s="55" t="n"/>
      <c r="K93" s="54" t="n"/>
      <c r="L93" s="57">
        <f>IF($B93="","",IF($F93="",Assumptions!$B$4,$F93))</f>
        <v/>
      </c>
      <c r="M93" s="58">
        <f>IF($B93="","",IF($I93="",Assumptions!$B$5,$I93))</f>
        <v/>
      </c>
      <c r="N93" s="57">
        <f>IF($B93="","",IF($K93="",Assumptions!$B$6,$K93))</f>
        <v/>
      </c>
      <c r="O93" s="59">
        <f>IF(OR($B93="",$E93="",$G93=""),"",$E93*$G93)</f>
        <v/>
      </c>
      <c r="P93" s="59">
        <f>IF(OR($B93="",$E93="",$H93="",$M93=""),"",$E93*$H93*$M93)</f>
        <v/>
      </c>
      <c r="Q93" s="59">
        <f>IF(OR($O93="",$P93="",$L93=""),"",SUM($O93:$P93)*$L93)</f>
        <v/>
      </c>
      <c r="R93" s="59">
        <f>IF(OR($O93="",$P93="",$Q93=""),"",SUM($O93:$Q93))</f>
        <v/>
      </c>
      <c r="S93" s="60">
        <f>IF(OR($R93="",$J93=""),"",IFERROR($R93/$J93,""))</f>
        <v/>
      </c>
      <c r="T93" s="60">
        <f>IF(OR($S93="",$N93=""),"",IFERROR($S93/(1-$N93),""))</f>
        <v/>
      </c>
      <c r="U93" s="32">
        <f>IF(COUNTA($A93:$K93)=0,"",IF($B93="","Enter technician / crew",IF($C93="","Enter labor description",IF($D93="","Select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limits",IF($A93="","Enter effective date",IF($E93="","Enter base wage",IF($G93="","Enter regular paid hours",IF($H93="","Enter overtime hours",IF($J93="","Enter productive hours",IF(OR($A93&lt;Assumptions!$B$23,$A93&gt;Assumptions!$B$24),"Check effective date",IF(OR($E93&lt;Assumptions!$B$7,$E93&gt;Assumptions!$B$8),"Check base wage",IF(OR($L93&lt;Assumptions!$B$9,$L93&gt;Assumptions!$B$10),"Check burden rate",IF(OR($G93&lt;Assumptions!$B$11,$G93&gt;Assumptions!$B$12),"Check regular hours",IF(OR($H93&lt;Assumptions!$B$13,$H93&gt;Assumptions!$B$14),"Check overtime hours",IF(OR($M93&lt;Assumptions!$B$15,$M93&gt;Assumptions!$B$16),"Check OT multiplier",IF(OR($J93&lt;Assumptions!$B$17,$J93&gt;Assumptions!$B$18,$J93&gt;$G93+$H93),"Check productive hours",IF(OR($N93&lt;Assumptions!$B$19,$N93&gt;Assumptions!$B$20),"Check target margin",IF($S93&gt;Assumptions!$B$21,"Review loaded cost",IF($T93&gt;Assumptions!$B$22,"Review planning price","Ready for review")))))))))))))))))))))</f>
        <v/>
      </c>
    </row>
    <row r="94" ht="22" customHeight="1">
      <c r="A94" s="52" t="n"/>
      <c r="B94" s="22" t="n"/>
      <c r="C94" s="22" t="n"/>
      <c r="D94" s="23" t="n"/>
      <c r="E94" s="53" t="n"/>
      <c r="F94" s="54" t="n"/>
      <c r="G94" s="55" t="n"/>
      <c r="H94" s="55" t="n"/>
      <c r="I94" s="56" t="n"/>
      <c r="J94" s="55" t="n"/>
      <c r="K94" s="54" t="n"/>
      <c r="L94" s="61">
        <f>IF($B94="","",IF($F94="",Assumptions!$B$4,$F94))</f>
        <v/>
      </c>
      <c r="M94" s="62">
        <f>IF($B94="","",IF($I94="",Assumptions!$B$5,$I94))</f>
        <v/>
      </c>
      <c r="N94" s="61">
        <f>IF($B94="","",IF($K94="",Assumptions!$B$6,$K94))</f>
        <v/>
      </c>
      <c r="O94" s="63">
        <f>IF(OR($B94="",$E94="",$G94=""),"",$E94*$G94)</f>
        <v/>
      </c>
      <c r="P94" s="63">
        <f>IF(OR($B94="",$E94="",$H94="",$M94=""),"",$E94*$H94*$M94)</f>
        <v/>
      </c>
      <c r="Q94" s="63">
        <f>IF(OR($O94="",$P94="",$L94=""),"",SUM($O94:$P94)*$L94)</f>
        <v/>
      </c>
      <c r="R94" s="63">
        <f>IF(OR($O94="",$P94="",$Q94=""),"",SUM($O94:$Q94))</f>
        <v/>
      </c>
      <c r="S94" s="64">
        <f>IF(OR($R94="",$J94=""),"",IFERROR($R94/$J94,""))</f>
        <v/>
      </c>
      <c r="T94" s="64">
        <f>IF(OR($S94="",$N94=""),"",IFERROR($S94/(1-$N94),""))</f>
        <v/>
      </c>
      <c r="U94" s="37">
        <f>IF(COUNTA($A94:$K94)=0,"",IF($B94="","Enter technician / crew",IF($C94="","Enter labor description",IF($D94="","Select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limits",IF($A94="","Enter effective date",IF($E94="","Enter base wage",IF($G94="","Enter regular paid hours",IF($H94="","Enter overtime hours",IF($J94="","Enter productive hours",IF(OR($A94&lt;Assumptions!$B$23,$A94&gt;Assumptions!$B$24),"Check effective date",IF(OR($E94&lt;Assumptions!$B$7,$E94&gt;Assumptions!$B$8),"Check base wage",IF(OR($L94&lt;Assumptions!$B$9,$L94&gt;Assumptions!$B$10),"Check burden rate",IF(OR($G94&lt;Assumptions!$B$11,$G94&gt;Assumptions!$B$12),"Check regular hours",IF(OR($H94&lt;Assumptions!$B$13,$H94&gt;Assumptions!$B$14),"Check overtime hours",IF(OR($M94&lt;Assumptions!$B$15,$M94&gt;Assumptions!$B$16),"Check OT multiplier",IF(OR($J94&lt;Assumptions!$B$17,$J94&gt;Assumptions!$B$18,$J94&gt;$G94+$H94),"Check productive hours",IF(OR($N94&lt;Assumptions!$B$19,$N94&gt;Assumptions!$B$20),"Check target margin",IF($S94&gt;Assumptions!$B$21,"Review loaded cost",IF($T94&gt;Assumptions!$B$22,"Review planning price","Ready for review")))))))))))))))))))))</f>
        <v/>
      </c>
    </row>
    <row r="95" ht="22" customHeight="1">
      <c r="A95" s="52" t="n"/>
      <c r="B95" s="22" t="n"/>
      <c r="C95" s="22" t="n"/>
      <c r="D95" s="23" t="n"/>
      <c r="E95" s="53" t="n"/>
      <c r="F95" s="54" t="n"/>
      <c r="G95" s="55" t="n"/>
      <c r="H95" s="55" t="n"/>
      <c r="I95" s="56" t="n"/>
      <c r="J95" s="55" t="n"/>
      <c r="K95" s="54" t="n"/>
      <c r="L95" s="57">
        <f>IF($B95="","",IF($F95="",Assumptions!$B$4,$F95))</f>
        <v/>
      </c>
      <c r="M95" s="58">
        <f>IF($B95="","",IF($I95="",Assumptions!$B$5,$I95))</f>
        <v/>
      </c>
      <c r="N95" s="57">
        <f>IF($B95="","",IF($K95="",Assumptions!$B$6,$K95))</f>
        <v/>
      </c>
      <c r="O95" s="59">
        <f>IF(OR($B95="",$E95="",$G95=""),"",$E95*$G95)</f>
        <v/>
      </c>
      <c r="P95" s="59">
        <f>IF(OR($B95="",$E95="",$H95="",$M95=""),"",$E95*$H95*$M95)</f>
        <v/>
      </c>
      <c r="Q95" s="59">
        <f>IF(OR($O95="",$P95="",$L95=""),"",SUM($O95:$P95)*$L95)</f>
        <v/>
      </c>
      <c r="R95" s="59">
        <f>IF(OR($O95="",$P95="",$Q95=""),"",SUM($O95:$Q95))</f>
        <v/>
      </c>
      <c r="S95" s="60">
        <f>IF(OR($R95="",$J95=""),"",IFERROR($R95/$J95,""))</f>
        <v/>
      </c>
      <c r="T95" s="60">
        <f>IF(OR($S95="",$N95=""),"",IFERROR($S95/(1-$N95),""))</f>
        <v/>
      </c>
      <c r="U95" s="32">
        <f>IF(COUNTA($A95:$K95)=0,"",IF($B95="","Enter technician / crew",IF($C95="","Enter labor description",IF($D95="","Select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limits",IF($A95="","Enter effective date",IF($E95="","Enter base wage",IF($G95="","Enter regular paid hours",IF($H95="","Enter overtime hours",IF($J95="","Enter productive hours",IF(OR($A95&lt;Assumptions!$B$23,$A95&gt;Assumptions!$B$24),"Check effective date",IF(OR($E95&lt;Assumptions!$B$7,$E95&gt;Assumptions!$B$8),"Check base wage",IF(OR($L95&lt;Assumptions!$B$9,$L95&gt;Assumptions!$B$10),"Check burden rate",IF(OR($G95&lt;Assumptions!$B$11,$G95&gt;Assumptions!$B$12),"Check regular hours",IF(OR($H95&lt;Assumptions!$B$13,$H95&gt;Assumptions!$B$14),"Check overtime hours",IF(OR($M95&lt;Assumptions!$B$15,$M95&gt;Assumptions!$B$16),"Check OT multiplier",IF(OR($J95&lt;Assumptions!$B$17,$J95&gt;Assumptions!$B$18,$J95&gt;$G95+$H95),"Check productive hours",IF(OR($N95&lt;Assumptions!$B$19,$N95&gt;Assumptions!$B$20),"Check target margin",IF($S95&gt;Assumptions!$B$21,"Review loaded cost",IF($T95&gt;Assumptions!$B$22,"Review planning price","Ready for review")))))))))))))))))))))</f>
        <v/>
      </c>
    </row>
    <row r="96" ht="22" customHeight="1">
      <c r="A96" s="52" t="n"/>
      <c r="B96" s="22" t="n"/>
      <c r="C96" s="22" t="n"/>
      <c r="D96" s="23" t="n"/>
      <c r="E96" s="53" t="n"/>
      <c r="F96" s="54" t="n"/>
      <c r="G96" s="55" t="n"/>
      <c r="H96" s="55" t="n"/>
      <c r="I96" s="56" t="n"/>
      <c r="J96" s="55" t="n"/>
      <c r="K96" s="54" t="n"/>
      <c r="L96" s="61">
        <f>IF($B96="","",IF($F96="",Assumptions!$B$4,$F96))</f>
        <v/>
      </c>
      <c r="M96" s="62">
        <f>IF($B96="","",IF($I96="",Assumptions!$B$5,$I96))</f>
        <v/>
      </c>
      <c r="N96" s="61">
        <f>IF($B96="","",IF($K96="",Assumptions!$B$6,$K96))</f>
        <v/>
      </c>
      <c r="O96" s="63">
        <f>IF(OR($B96="",$E96="",$G96=""),"",$E96*$G96)</f>
        <v/>
      </c>
      <c r="P96" s="63">
        <f>IF(OR($B96="",$E96="",$H96="",$M96=""),"",$E96*$H96*$M96)</f>
        <v/>
      </c>
      <c r="Q96" s="63">
        <f>IF(OR($O96="",$P96="",$L96=""),"",SUM($O96:$P96)*$L96)</f>
        <v/>
      </c>
      <c r="R96" s="63">
        <f>IF(OR($O96="",$P96="",$Q96=""),"",SUM($O96:$Q96))</f>
        <v/>
      </c>
      <c r="S96" s="64">
        <f>IF(OR($R96="",$J96=""),"",IFERROR($R96/$J96,""))</f>
        <v/>
      </c>
      <c r="T96" s="64">
        <f>IF(OR($S96="",$N96=""),"",IFERROR($S96/(1-$N96),""))</f>
        <v/>
      </c>
      <c r="U96" s="37">
        <f>IF(COUNTA($A96:$K96)=0,"",IF($B96="","Enter technician / crew",IF($C96="","Enter labor description",IF($D96="","Select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limits",IF($A96="","Enter effective date",IF($E96="","Enter base wage",IF($G96="","Enter regular paid hours",IF($H96="","Enter overtime hours",IF($J96="","Enter productive hours",IF(OR($A96&lt;Assumptions!$B$23,$A96&gt;Assumptions!$B$24),"Check effective date",IF(OR($E96&lt;Assumptions!$B$7,$E96&gt;Assumptions!$B$8),"Check base wage",IF(OR($L96&lt;Assumptions!$B$9,$L96&gt;Assumptions!$B$10),"Check burden rate",IF(OR($G96&lt;Assumptions!$B$11,$G96&gt;Assumptions!$B$12),"Check regular hours",IF(OR($H96&lt;Assumptions!$B$13,$H96&gt;Assumptions!$B$14),"Check overtime hours",IF(OR($M96&lt;Assumptions!$B$15,$M96&gt;Assumptions!$B$16),"Check OT multiplier",IF(OR($J96&lt;Assumptions!$B$17,$J96&gt;Assumptions!$B$18,$J96&gt;$G96+$H96),"Check productive hours",IF(OR($N96&lt;Assumptions!$B$19,$N96&gt;Assumptions!$B$20),"Check target margin",IF($S96&gt;Assumptions!$B$21,"Review loaded cost",IF($T96&gt;Assumptions!$B$22,"Review planning price","Ready for review")))))))))))))))))))))</f>
        <v/>
      </c>
    </row>
    <row r="97" ht="22" customHeight="1">
      <c r="A97" s="52" t="n"/>
      <c r="B97" s="22" t="n"/>
      <c r="C97" s="22" t="n"/>
      <c r="D97" s="23" t="n"/>
      <c r="E97" s="53" t="n"/>
      <c r="F97" s="54" t="n"/>
      <c r="G97" s="55" t="n"/>
      <c r="H97" s="55" t="n"/>
      <c r="I97" s="56" t="n"/>
      <c r="J97" s="55" t="n"/>
      <c r="K97" s="54" t="n"/>
      <c r="L97" s="57">
        <f>IF($B97="","",IF($F97="",Assumptions!$B$4,$F97))</f>
        <v/>
      </c>
      <c r="M97" s="58">
        <f>IF($B97="","",IF($I97="",Assumptions!$B$5,$I97))</f>
        <v/>
      </c>
      <c r="N97" s="57">
        <f>IF($B97="","",IF($K97="",Assumptions!$B$6,$K97))</f>
        <v/>
      </c>
      <c r="O97" s="59">
        <f>IF(OR($B97="",$E97="",$G97=""),"",$E97*$G97)</f>
        <v/>
      </c>
      <c r="P97" s="59">
        <f>IF(OR($B97="",$E97="",$H97="",$M97=""),"",$E97*$H97*$M97)</f>
        <v/>
      </c>
      <c r="Q97" s="59">
        <f>IF(OR($O97="",$P97="",$L97=""),"",SUM($O97:$P97)*$L97)</f>
        <v/>
      </c>
      <c r="R97" s="59">
        <f>IF(OR($O97="",$P97="",$Q97=""),"",SUM($O97:$Q97))</f>
        <v/>
      </c>
      <c r="S97" s="60">
        <f>IF(OR($R97="",$J97=""),"",IFERROR($R97/$J97,""))</f>
        <v/>
      </c>
      <c r="T97" s="60">
        <f>IF(OR($S97="",$N97=""),"",IFERROR($S97/(1-$N97),""))</f>
        <v/>
      </c>
      <c r="U97" s="32">
        <f>IF(COUNTA($A97:$K97)=0,"",IF($B97="","Enter technician / crew",IF($C97="","Enter labor description",IF($D97="","Select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limits",IF($A97="","Enter effective date",IF($E97="","Enter base wage",IF($G97="","Enter regular paid hours",IF($H97="","Enter overtime hours",IF($J97="","Enter productive hours",IF(OR($A97&lt;Assumptions!$B$23,$A97&gt;Assumptions!$B$24),"Check effective date",IF(OR($E97&lt;Assumptions!$B$7,$E97&gt;Assumptions!$B$8),"Check base wage",IF(OR($L97&lt;Assumptions!$B$9,$L97&gt;Assumptions!$B$10),"Check burden rate",IF(OR($G97&lt;Assumptions!$B$11,$G97&gt;Assumptions!$B$12),"Check regular hours",IF(OR($H97&lt;Assumptions!$B$13,$H97&gt;Assumptions!$B$14),"Check overtime hours",IF(OR($M97&lt;Assumptions!$B$15,$M97&gt;Assumptions!$B$16),"Check OT multiplier",IF(OR($J97&lt;Assumptions!$B$17,$J97&gt;Assumptions!$B$18,$J97&gt;$G97+$H97),"Check productive hours",IF(OR($N97&lt;Assumptions!$B$19,$N97&gt;Assumptions!$B$20),"Check target margin",IF($S97&gt;Assumptions!$B$21,"Review loaded cost",IF($T97&gt;Assumptions!$B$22,"Review planning price","Ready for review")))))))))))))))))))))</f>
        <v/>
      </c>
    </row>
    <row r="98" ht="22" customHeight="1">
      <c r="A98" s="52" t="n"/>
      <c r="B98" s="22" t="n"/>
      <c r="C98" s="22" t="n"/>
      <c r="D98" s="23" t="n"/>
      <c r="E98" s="53" t="n"/>
      <c r="F98" s="54" t="n"/>
      <c r="G98" s="55" t="n"/>
      <c r="H98" s="55" t="n"/>
      <c r="I98" s="56" t="n"/>
      <c r="J98" s="55" t="n"/>
      <c r="K98" s="54" t="n"/>
      <c r="L98" s="61">
        <f>IF($B98="","",IF($F98="",Assumptions!$B$4,$F98))</f>
        <v/>
      </c>
      <c r="M98" s="62">
        <f>IF($B98="","",IF($I98="",Assumptions!$B$5,$I98))</f>
        <v/>
      </c>
      <c r="N98" s="61">
        <f>IF($B98="","",IF($K98="",Assumptions!$B$6,$K98))</f>
        <v/>
      </c>
      <c r="O98" s="63">
        <f>IF(OR($B98="",$E98="",$G98=""),"",$E98*$G98)</f>
        <v/>
      </c>
      <c r="P98" s="63">
        <f>IF(OR($B98="",$E98="",$H98="",$M98=""),"",$E98*$H98*$M98)</f>
        <v/>
      </c>
      <c r="Q98" s="63">
        <f>IF(OR($O98="",$P98="",$L98=""),"",SUM($O98:$P98)*$L98)</f>
        <v/>
      </c>
      <c r="R98" s="63">
        <f>IF(OR($O98="",$P98="",$Q98=""),"",SUM($O98:$Q98))</f>
        <v/>
      </c>
      <c r="S98" s="64">
        <f>IF(OR($R98="",$J98=""),"",IFERROR($R98/$J98,""))</f>
        <v/>
      </c>
      <c r="T98" s="64">
        <f>IF(OR($S98="",$N98=""),"",IFERROR($S98/(1-$N98),""))</f>
        <v/>
      </c>
      <c r="U98" s="37">
        <f>IF(COUNTA($A98:$K98)=0,"",IF($B98="","Enter technician / crew",IF($C98="","Enter labor description",IF($D98="","Select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limits",IF($A98="","Enter effective date",IF($E98="","Enter base wage",IF($G98="","Enter regular paid hours",IF($H98="","Enter overtime hours",IF($J98="","Enter productive hours",IF(OR($A98&lt;Assumptions!$B$23,$A98&gt;Assumptions!$B$24),"Check effective date",IF(OR($E98&lt;Assumptions!$B$7,$E98&gt;Assumptions!$B$8),"Check base wage",IF(OR($L98&lt;Assumptions!$B$9,$L98&gt;Assumptions!$B$10),"Check burden rate",IF(OR($G98&lt;Assumptions!$B$11,$G98&gt;Assumptions!$B$12),"Check regular hours",IF(OR($H98&lt;Assumptions!$B$13,$H98&gt;Assumptions!$B$14),"Check overtime hours",IF(OR($M98&lt;Assumptions!$B$15,$M98&gt;Assumptions!$B$16),"Check OT multiplier",IF(OR($J98&lt;Assumptions!$B$17,$J98&gt;Assumptions!$B$18,$J98&gt;$G98+$H98),"Check productive hours",IF(OR($N98&lt;Assumptions!$B$19,$N98&gt;Assumptions!$B$20),"Check target margin",IF($S98&gt;Assumptions!$B$21,"Review loaded cost",IF($T98&gt;Assumptions!$B$22,"Review planning price","Ready for review")))))))))))))))))))))</f>
        <v/>
      </c>
    </row>
    <row r="99" ht="22" customHeight="1">
      <c r="A99" s="52" t="n"/>
      <c r="B99" s="22" t="n"/>
      <c r="C99" s="22" t="n"/>
      <c r="D99" s="23" t="n"/>
      <c r="E99" s="53" t="n"/>
      <c r="F99" s="54" t="n"/>
      <c r="G99" s="55" t="n"/>
      <c r="H99" s="55" t="n"/>
      <c r="I99" s="56" t="n"/>
      <c r="J99" s="55" t="n"/>
      <c r="K99" s="54" t="n"/>
      <c r="L99" s="57">
        <f>IF($B99="","",IF($F99="",Assumptions!$B$4,$F99))</f>
        <v/>
      </c>
      <c r="M99" s="58">
        <f>IF($B99="","",IF($I99="",Assumptions!$B$5,$I99))</f>
        <v/>
      </c>
      <c r="N99" s="57">
        <f>IF($B99="","",IF($K99="",Assumptions!$B$6,$K99))</f>
        <v/>
      </c>
      <c r="O99" s="59">
        <f>IF(OR($B99="",$E99="",$G99=""),"",$E99*$G99)</f>
        <v/>
      </c>
      <c r="P99" s="59">
        <f>IF(OR($B99="",$E99="",$H99="",$M99=""),"",$E99*$H99*$M99)</f>
        <v/>
      </c>
      <c r="Q99" s="59">
        <f>IF(OR($O99="",$P99="",$L99=""),"",SUM($O99:$P99)*$L99)</f>
        <v/>
      </c>
      <c r="R99" s="59">
        <f>IF(OR($O99="",$P99="",$Q99=""),"",SUM($O99:$Q99))</f>
        <v/>
      </c>
      <c r="S99" s="60">
        <f>IF(OR($R99="",$J99=""),"",IFERROR($R99/$J99,""))</f>
        <v/>
      </c>
      <c r="T99" s="60">
        <f>IF(OR($S99="",$N99=""),"",IFERROR($S99/(1-$N99),""))</f>
        <v/>
      </c>
      <c r="U99" s="32">
        <f>IF(COUNTA($A99:$K99)=0,"",IF($B99="","Enter technician / crew",IF($C99="","Enter labor description",IF($D99="","Select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limits",IF($A99="","Enter effective date",IF($E99="","Enter base wage",IF($G99="","Enter regular paid hours",IF($H99="","Enter overtime hours",IF($J99="","Enter productive hours",IF(OR($A99&lt;Assumptions!$B$23,$A99&gt;Assumptions!$B$24),"Check effective date",IF(OR($E99&lt;Assumptions!$B$7,$E99&gt;Assumptions!$B$8),"Check base wage",IF(OR($L99&lt;Assumptions!$B$9,$L99&gt;Assumptions!$B$10),"Check burden rate",IF(OR($G99&lt;Assumptions!$B$11,$G99&gt;Assumptions!$B$12),"Check regular hours",IF(OR($H99&lt;Assumptions!$B$13,$H99&gt;Assumptions!$B$14),"Check overtime hours",IF(OR($M99&lt;Assumptions!$B$15,$M99&gt;Assumptions!$B$16),"Check OT multiplier",IF(OR($J99&lt;Assumptions!$B$17,$J99&gt;Assumptions!$B$18,$J99&gt;$G99+$H99),"Check productive hours",IF(OR($N99&lt;Assumptions!$B$19,$N99&gt;Assumptions!$B$20),"Check target margin",IF($S99&gt;Assumptions!$B$21,"Review loaded cost",IF($T99&gt;Assumptions!$B$22,"Review planning price","Ready for review")))))))))))))))))))))</f>
        <v/>
      </c>
    </row>
    <row r="100" ht="22" customHeight="1">
      <c r="A100" s="52" t="n"/>
      <c r="B100" s="22" t="n"/>
      <c r="C100" s="22" t="n"/>
      <c r="D100" s="23" t="n"/>
      <c r="E100" s="53" t="n"/>
      <c r="F100" s="54" t="n"/>
      <c r="G100" s="55" t="n"/>
      <c r="H100" s="55" t="n"/>
      <c r="I100" s="56" t="n"/>
      <c r="J100" s="55" t="n"/>
      <c r="K100" s="54" t="n"/>
      <c r="L100" s="61">
        <f>IF($B100="","",IF($F100="",Assumptions!$B$4,$F100))</f>
        <v/>
      </c>
      <c r="M100" s="62">
        <f>IF($B100="","",IF($I100="",Assumptions!$B$5,$I100))</f>
        <v/>
      </c>
      <c r="N100" s="61">
        <f>IF($B100="","",IF($K100="",Assumptions!$B$6,$K100))</f>
        <v/>
      </c>
      <c r="O100" s="63">
        <f>IF(OR($B100="",$E100="",$G100=""),"",$E100*$G100)</f>
        <v/>
      </c>
      <c r="P100" s="63">
        <f>IF(OR($B100="",$E100="",$H100="",$M100=""),"",$E100*$H100*$M100)</f>
        <v/>
      </c>
      <c r="Q100" s="63">
        <f>IF(OR($O100="",$P100="",$L100=""),"",SUM($O100:$P100)*$L100)</f>
        <v/>
      </c>
      <c r="R100" s="63">
        <f>IF(OR($O100="",$P100="",$Q100=""),"",SUM($O100:$Q100))</f>
        <v/>
      </c>
      <c r="S100" s="64">
        <f>IF(OR($R100="",$J100=""),"",IFERROR($R100/$J100,""))</f>
        <v/>
      </c>
      <c r="T100" s="64">
        <f>IF(OR($S100="",$N100=""),"",IFERROR($S100/(1-$N100),""))</f>
        <v/>
      </c>
      <c r="U100" s="37">
        <f>IF(COUNTA($A100:$K100)=0,"",IF($B100="","Enter technician / crew",IF($C100="","Enter labor description",IF($D100="","Select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limits",IF($A100="","Enter effective date",IF($E100="","Enter base wage",IF($G100="","Enter regular paid hours",IF($H100="","Enter overtime hours",IF($J100="","Enter productive hours",IF(OR($A100&lt;Assumptions!$B$23,$A100&gt;Assumptions!$B$24),"Check effective date",IF(OR($E100&lt;Assumptions!$B$7,$E100&gt;Assumptions!$B$8),"Check base wage",IF(OR($L100&lt;Assumptions!$B$9,$L100&gt;Assumptions!$B$10),"Check burden rate",IF(OR($G100&lt;Assumptions!$B$11,$G100&gt;Assumptions!$B$12),"Check regular hours",IF(OR($H100&lt;Assumptions!$B$13,$H100&gt;Assumptions!$B$14),"Check overtime hours",IF(OR($M100&lt;Assumptions!$B$15,$M100&gt;Assumptions!$B$16),"Check OT multiplier",IF(OR($J100&lt;Assumptions!$B$17,$J100&gt;Assumptions!$B$18,$J100&gt;$G100+$H100),"Check productive hours",IF(OR($N100&lt;Assumptions!$B$19,$N100&gt;Assumptions!$B$20),"Check target margin",IF($S100&gt;Assumptions!$B$21,"Review loaded cost",IF($T100&gt;Assumptions!$B$22,"Review planning price","Ready for review")))))))))))))))))))))</f>
        <v/>
      </c>
    </row>
    <row r="101" ht="22" customHeight="1">
      <c r="A101" s="52" t="n"/>
      <c r="B101" s="22" t="n"/>
      <c r="C101" s="22" t="n"/>
      <c r="D101" s="23" t="n"/>
      <c r="E101" s="53" t="n"/>
      <c r="F101" s="54" t="n"/>
      <c r="G101" s="55" t="n"/>
      <c r="H101" s="55" t="n"/>
      <c r="I101" s="56" t="n"/>
      <c r="J101" s="55" t="n"/>
      <c r="K101" s="54" t="n"/>
      <c r="L101" s="57">
        <f>IF($B101="","",IF($F101="",Assumptions!$B$4,$F101))</f>
        <v/>
      </c>
      <c r="M101" s="58">
        <f>IF($B101="","",IF($I101="",Assumptions!$B$5,$I101))</f>
        <v/>
      </c>
      <c r="N101" s="57">
        <f>IF($B101="","",IF($K101="",Assumptions!$B$6,$K101))</f>
        <v/>
      </c>
      <c r="O101" s="59">
        <f>IF(OR($B101="",$E101="",$G101=""),"",$E101*$G101)</f>
        <v/>
      </c>
      <c r="P101" s="59">
        <f>IF(OR($B101="",$E101="",$H101="",$M101=""),"",$E101*$H101*$M101)</f>
        <v/>
      </c>
      <c r="Q101" s="59">
        <f>IF(OR($O101="",$P101="",$L101=""),"",SUM($O101:$P101)*$L101)</f>
        <v/>
      </c>
      <c r="R101" s="59">
        <f>IF(OR($O101="",$P101="",$Q101=""),"",SUM($O101:$Q101))</f>
        <v/>
      </c>
      <c r="S101" s="60">
        <f>IF(OR($R101="",$J101=""),"",IFERROR($R101/$J101,""))</f>
        <v/>
      </c>
      <c r="T101" s="60">
        <f>IF(OR($S101="",$N101=""),"",IFERROR($S101/(1-$N101),""))</f>
        <v/>
      </c>
      <c r="U101" s="32">
        <f>IF(COUNTA($A101:$K101)=0,"",IF($B101="","Enter technician / crew",IF($C101="","Enter labor description",IF($D101="","Select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limits",IF($A101="","Enter effective date",IF($E101="","Enter base wage",IF($G101="","Enter regular paid hours",IF($H101="","Enter overtime hours",IF($J101="","Enter productive hours",IF(OR($A101&lt;Assumptions!$B$23,$A101&gt;Assumptions!$B$24),"Check effective date",IF(OR($E101&lt;Assumptions!$B$7,$E101&gt;Assumptions!$B$8),"Check base wage",IF(OR($L101&lt;Assumptions!$B$9,$L101&gt;Assumptions!$B$10),"Check burden rate",IF(OR($G101&lt;Assumptions!$B$11,$G101&gt;Assumptions!$B$12),"Check regular hours",IF(OR($H101&lt;Assumptions!$B$13,$H101&gt;Assumptions!$B$14),"Check overtime hours",IF(OR($M101&lt;Assumptions!$B$15,$M101&gt;Assumptions!$B$16),"Check OT multiplier",IF(OR($J101&lt;Assumptions!$B$17,$J101&gt;Assumptions!$B$18,$J101&gt;$G101+$H101),"Check productive hours",IF(OR($N101&lt;Assumptions!$B$19,$N101&gt;Assumptions!$B$20),"Check target margin",IF($S101&gt;Assumptions!$B$21,"Review loaded cost",IF($T101&gt;Assumptions!$B$22,"Review planning price","Ready for review")))))))))))))))))))))</f>
        <v/>
      </c>
    </row>
    <row r="102" ht="22" customHeight="1">
      <c r="A102" s="52" t="n"/>
      <c r="B102" s="22" t="n"/>
      <c r="C102" s="22" t="n"/>
      <c r="D102" s="23" t="n"/>
      <c r="E102" s="53" t="n"/>
      <c r="F102" s="54" t="n"/>
      <c r="G102" s="55" t="n"/>
      <c r="H102" s="55" t="n"/>
      <c r="I102" s="56" t="n"/>
      <c r="J102" s="55" t="n"/>
      <c r="K102" s="54" t="n"/>
      <c r="L102" s="61">
        <f>IF($B102="","",IF($F102="",Assumptions!$B$4,$F102))</f>
        <v/>
      </c>
      <c r="M102" s="62">
        <f>IF($B102="","",IF($I102="",Assumptions!$B$5,$I102))</f>
        <v/>
      </c>
      <c r="N102" s="61">
        <f>IF($B102="","",IF($K102="",Assumptions!$B$6,$K102))</f>
        <v/>
      </c>
      <c r="O102" s="63">
        <f>IF(OR($B102="",$E102="",$G102=""),"",$E102*$G102)</f>
        <v/>
      </c>
      <c r="P102" s="63">
        <f>IF(OR($B102="",$E102="",$H102="",$M102=""),"",$E102*$H102*$M102)</f>
        <v/>
      </c>
      <c r="Q102" s="63">
        <f>IF(OR($O102="",$P102="",$L102=""),"",SUM($O102:$P102)*$L102)</f>
        <v/>
      </c>
      <c r="R102" s="63">
        <f>IF(OR($O102="",$P102="",$Q102=""),"",SUM($O102:$Q102))</f>
        <v/>
      </c>
      <c r="S102" s="64">
        <f>IF(OR($R102="",$J102=""),"",IFERROR($R102/$J102,""))</f>
        <v/>
      </c>
      <c r="T102" s="64">
        <f>IF(OR($S102="",$N102=""),"",IFERROR($S102/(1-$N102),""))</f>
        <v/>
      </c>
      <c r="U102" s="37">
        <f>IF(COUNTA($A102:$K102)=0,"",IF($B102="","Enter technician / crew",IF($C102="","Enter labor description",IF($D102="","Select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limits",IF($A102="","Enter effective date",IF($E102="","Enter base wage",IF($G102="","Enter regular paid hours",IF($H102="","Enter overtime hours",IF($J102="","Enter productive hours",IF(OR($A102&lt;Assumptions!$B$23,$A102&gt;Assumptions!$B$24),"Check effective date",IF(OR($E102&lt;Assumptions!$B$7,$E102&gt;Assumptions!$B$8),"Check base wage",IF(OR($L102&lt;Assumptions!$B$9,$L102&gt;Assumptions!$B$10),"Check burden rate",IF(OR($G102&lt;Assumptions!$B$11,$G102&gt;Assumptions!$B$12),"Check regular hours",IF(OR($H102&lt;Assumptions!$B$13,$H102&gt;Assumptions!$B$14),"Check overtime hours",IF(OR($M102&lt;Assumptions!$B$15,$M102&gt;Assumptions!$B$16),"Check OT multiplier",IF(OR($J102&lt;Assumptions!$B$17,$J102&gt;Assumptions!$B$18,$J102&gt;$G102+$H102),"Check productive hours",IF(OR($N102&lt;Assumptions!$B$19,$N102&gt;Assumptions!$B$20),"Check target margin",IF($S102&gt;Assumptions!$B$21,"Review loaded cost",IF($T102&gt;Assumptions!$B$22,"Review planning price","Ready for review")))))))))))))))))))))</f>
        <v/>
      </c>
    </row>
    <row r="103" ht="22" customHeight="1">
      <c r="A103" s="52" t="n"/>
      <c r="B103" s="22" t="n"/>
      <c r="C103" s="22" t="n"/>
      <c r="D103" s="23" t="n"/>
      <c r="E103" s="53" t="n"/>
      <c r="F103" s="54" t="n"/>
      <c r="G103" s="55" t="n"/>
      <c r="H103" s="55" t="n"/>
      <c r="I103" s="56" t="n"/>
      <c r="J103" s="55" t="n"/>
      <c r="K103" s="54" t="n"/>
      <c r="L103" s="57">
        <f>IF($B103="","",IF($F103="",Assumptions!$B$4,$F103))</f>
        <v/>
      </c>
      <c r="M103" s="58">
        <f>IF($B103="","",IF($I103="",Assumptions!$B$5,$I103))</f>
        <v/>
      </c>
      <c r="N103" s="57">
        <f>IF($B103="","",IF($K103="",Assumptions!$B$6,$K103))</f>
        <v/>
      </c>
      <c r="O103" s="59">
        <f>IF(OR($B103="",$E103="",$G103=""),"",$E103*$G103)</f>
        <v/>
      </c>
      <c r="P103" s="59">
        <f>IF(OR($B103="",$E103="",$H103="",$M103=""),"",$E103*$H103*$M103)</f>
        <v/>
      </c>
      <c r="Q103" s="59">
        <f>IF(OR($O103="",$P103="",$L103=""),"",SUM($O103:$P103)*$L103)</f>
        <v/>
      </c>
      <c r="R103" s="59">
        <f>IF(OR($O103="",$P103="",$Q103=""),"",SUM($O103:$Q103))</f>
        <v/>
      </c>
      <c r="S103" s="60">
        <f>IF(OR($R103="",$J103=""),"",IFERROR($R103/$J103,""))</f>
        <v/>
      </c>
      <c r="T103" s="60">
        <f>IF(OR($S103="",$N103=""),"",IFERROR($S103/(1-$N103),""))</f>
        <v/>
      </c>
      <c r="U103" s="32">
        <f>IF(COUNTA($A103:$K103)=0,"",IF($B103="","Enter technician / crew",IF($C103="","Enter labor description",IF($D103="","Select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limits",IF($A103="","Enter effective date",IF($E103="","Enter base wage",IF($G103="","Enter regular paid hours",IF($H103="","Enter overtime hours",IF($J103="","Enter productive hours",IF(OR($A103&lt;Assumptions!$B$23,$A103&gt;Assumptions!$B$24),"Check effective date",IF(OR($E103&lt;Assumptions!$B$7,$E103&gt;Assumptions!$B$8),"Check base wage",IF(OR($L103&lt;Assumptions!$B$9,$L103&gt;Assumptions!$B$10),"Check burden rate",IF(OR($G103&lt;Assumptions!$B$11,$G103&gt;Assumptions!$B$12),"Check regular hours",IF(OR($H103&lt;Assumptions!$B$13,$H103&gt;Assumptions!$B$14),"Check overtime hours",IF(OR($M103&lt;Assumptions!$B$15,$M103&gt;Assumptions!$B$16),"Check OT multiplier",IF(OR($J103&lt;Assumptions!$B$17,$J103&gt;Assumptions!$B$18,$J103&gt;$G103+$H103),"Check productive hours",IF(OR($N103&lt;Assumptions!$B$19,$N103&gt;Assumptions!$B$20),"Check target margin",IF($S103&gt;Assumptions!$B$21,"Review loaded cost",IF($T103&gt;Assumptions!$B$22,"Review planning price","Ready for review")))))))))))))))))))))</f>
        <v/>
      </c>
    </row>
    <row r="104" ht="22" customHeight="1">
      <c r="A104" s="52" t="n"/>
      <c r="B104" s="22" t="n"/>
      <c r="C104" s="22" t="n"/>
      <c r="D104" s="23" t="n"/>
      <c r="E104" s="53" t="n"/>
      <c r="F104" s="54" t="n"/>
      <c r="G104" s="55" t="n"/>
      <c r="H104" s="55" t="n"/>
      <c r="I104" s="56" t="n"/>
      <c r="J104" s="55" t="n"/>
      <c r="K104" s="54" t="n"/>
      <c r="L104" s="61">
        <f>IF($B104="","",IF($F104="",Assumptions!$B$4,$F104))</f>
        <v/>
      </c>
      <c r="M104" s="62">
        <f>IF($B104="","",IF($I104="",Assumptions!$B$5,$I104))</f>
        <v/>
      </c>
      <c r="N104" s="61">
        <f>IF($B104="","",IF($K104="",Assumptions!$B$6,$K104))</f>
        <v/>
      </c>
      <c r="O104" s="63">
        <f>IF(OR($B104="",$E104="",$G104=""),"",$E104*$G104)</f>
        <v/>
      </c>
      <c r="P104" s="63">
        <f>IF(OR($B104="",$E104="",$H104="",$M104=""),"",$E104*$H104*$M104)</f>
        <v/>
      </c>
      <c r="Q104" s="63">
        <f>IF(OR($O104="",$P104="",$L104=""),"",SUM($O104:$P104)*$L104)</f>
        <v/>
      </c>
      <c r="R104" s="63">
        <f>IF(OR($O104="",$P104="",$Q104=""),"",SUM($O104:$Q104))</f>
        <v/>
      </c>
      <c r="S104" s="64">
        <f>IF(OR($R104="",$J104=""),"",IFERROR($R104/$J104,""))</f>
        <v/>
      </c>
      <c r="T104" s="64">
        <f>IF(OR($S104="",$N104=""),"",IFERROR($S104/(1-$N104),""))</f>
        <v/>
      </c>
      <c r="U104" s="37">
        <f>IF(COUNTA($A104:$K104)=0,"",IF($B104="","Enter technician / crew",IF($C104="","Enter labor description",IF($D104="","Select status",IF(COUNTBLANK(Assumptions!$B$4:$B$24)&gt;0,"Check assumptions",IF(OR(Assumptions!$B$7&gt;Assumptions!$B$8,Assumptions!$B$9&gt;Assumptions!$B$10,Assumptions!$B$11&gt;Assumptions!$B$12,Assumptions!$B$13&gt;Assumptions!$B$14,Assumptions!$B$15&gt;Assumptions!$B$16,Assumptions!$B$17&gt;Assumptions!$B$18,Assumptions!$B$19&gt;Assumptions!$B$20,Assumptions!$B$23&gt;Assumptions!$B$24,Assumptions!$B$4&lt;Assumptions!$B$9,Assumptions!$B$4&gt;Assumptions!$B$10,Assumptions!$B$5&lt;Assumptions!$B$15,Assumptions!$B$5&gt;Assumptions!$B$16,Assumptions!$B$6&lt;Assumptions!$B$19,Assumptions!$B$6&gt;Assumptions!$B$20),"Check assumption limits",IF($A104="","Enter effective date",IF($E104="","Enter base wage",IF($G104="","Enter regular paid hours",IF($H104="","Enter overtime hours",IF($J104="","Enter productive hours",IF(OR($A104&lt;Assumptions!$B$23,$A104&gt;Assumptions!$B$24),"Check effective date",IF(OR($E104&lt;Assumptions!$B$7,$E104&gt;Assumptions!$B$8),"Check base wage",IF(OR($L104&lt;Assumptions!$B$9,$L104&gt;Assumptions!$B$10),"Check burden rate",IF(OR($G104&lt;Assumptions!$B$11,$G104&gt;Assumptions!$B$12),"Check regular hours",IF(OR($H104&lt;Assumptions!$B$13,$H104&gt;Assumptions!$B$14),"Check overtime hours",IF(OR($M104&lt;Assumptions!$B$15,$M104&gt;Assumptions!$B$16),"Check OT multiplier",IF(OR($J104&lt;Assumptions!$B$17,$J104&gt;Assumptions!$B$18,$J104&gt;$G104+$H104),"Check productive hours",IF(OR($N104&lt;Assumptions!$B$19,$N104&gt;Assumptions!$B$20),"Check target margin",IF($S104&gt;Assumptions!$B$21,"Review loaded cost",IF($T104&gt;Assumptions!$B$22,"Review planning price","Ready for review")))))))))))))))))))))</f>
        <v/>
      </c>
    </row>
  </sheetData>
  <autoFilter ref="A4:U104"/>
  <mergeCells count="1">
    <mergeCell ref="A1:U1"/>
  </mergeCells>
  <conditionalFormatting sqref="U5:U104">
    <cfRule type="expression" priority="1" dxfId="1">
      <formula>$U5="Ready for review"</formula>
    </cfRule>
    <cfRule type="expression" priority="2" dxfId="0">
      <formula>OR(LEFT($U5,5)="Check",LEFT($U5,5)="Enter",LEFT($U5,6)="Review",LEFT($U5,6)="Select")</formula>
    </cfRule>
  </conditionalFormatting>
  <dataValidations count="9">
    <dataValidation sqref="A5:A104" showDropDown="0" showInputMessage="0" showErrorMessage="0" allowBlank="0" errorTitle="Date outside planning limits" error="Enter a date within the editable limits on Assumptions." promptTitle="Effective date" prompt="Enter the date this labor profile becomes effective." type="date" operator="between">
      <formula1>'Assumptions'!$B$23</formula1>
      <formula2>'Assumptions'!$B$24</formula2>
    </dataValidation>
    <dataValidation sqref="D5:D104" showDropDown="0" showInputMessage="0" showErrorMessage="0" allowBlank="0" errorTitle="Choose a listed status" error="Select Active, Review, Hold, or Inactive." promptTitle="Labor profile status" prompt="Choose the contractor-assigned planning status." type="list">
      <formula1>"Active,Review,Hold,Inactive"</formula1>
    </dataValidation>
    <dataValidation sqref="E5:E104" showDropDown="0" showInputMessage="0" showErrorMessage="0" allowBlank="0" errorTitle="Check base wage" error="Enter a base wage within the editable Assumptions limits." type="decimal" operator="between">
      <formula1>'Assumptions'!$B$7</formula1>
      <formula2>'Assumptions'!$B$8</formula2>
    </dataValidation>
    <dataValidation sqref="F5:F104" showDropDown="0" showInputMessage="0" showErrorMessage="0" allowBlank="0" errorTitle="Check burden override" error="Enter a burden rate within the editable Assumptions limits, or leave it blank." type="decimal" operator="between">
      <formula1>'Assumptions'!$B$9</formula1>
      <formula2>'Assumptions'!$B$10</formula2>
    </dataValidation>
    <dataValidation sqref="G5:G104" showDropDown="0" showInputMessage="0" showErrorMessage="0" allowBlank="0" errorTitle="Check regular hours" error="Enter annual regular hours within the editable Assumptions limits." type="decimal" operator="between">
      <formula1>'Assumptions'!$B$11</formula1>
      <formula2>'Assumptions'!$B$12</formula2>
    </dataValidation>
    <dataValidation sqref="H5:H104" showDropDown="0" showInputMessage="0" showErrorMessage="0" allowBlank="0" errorTitle="Check overtime hours" error="Enter annual overtime hours within the editable Assumptions limits." type="decimal" operator="between">
      <formula1>'Assumptions'!$B$13</formula1>
      <formula2>'Assumptions'!$B$14</formula2>
    </dataValidation>
    <dataValidation sqref="I5:I104" showDropDown="0" showInputMessage="0" showErrorMessage="0" allowBlank="0" errorTitle="Check overtime multiplier" error="Enter a multiplier within the editable Assumptions limits, or leave it blank." type="decimal" operator="between">
      <formula1>'Assumptions'!$B$15</formula1>
      <formula2>'Assumptions'!$B$16</formula2>
    </dataValidation>
    <dataValidation sqref="J5:J104" showDropDown="0" showInputMessage="0" showErrorMessage="0" allowBlank="0" errorTitle="Check productive hours" error="Enter annual productive hours within the editable Assumptions limits." type="decimal" operator="between">
      <formula1>'Assumptions'!$B$17</formula1>
      <formula2>'Assumptions'!$B$18</formula2>
    </dataValidation>
    <dataValidation sqref="K5:K104" showDropDown="0" showInputMessage="0" showErrorMessage="0" allowBlank="0" errorTitle="Check margin override" error="Enter a margin within the editable Assumptions limits, or leave it blank." type="decimal" operator="between">
      <formula1>'Assumptions'!$B$19</formula1>
      <formula2>'Assumptions'!$B$20</formula2>
    </dataValidation>
  </dataValidations>
  <pageMargins left="0.25" right="0.25" top="0.35" bottom="0.3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D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4" customWidth="1" min="3" max="3"/>
    <col width="62" customWidth="1" min="4" max="4"/>
  </cols>
  <sheetData>
    <row r="1" ht="28" customHeight="1">
      <c r="A1" s="1" t="inlineStr">
        <is>
          <t>Fictional Blue Arc HVAC — Labor Cost Assumptions</t>
        </is>
      </c>
      <c r="B1" s="43" t="n"/>
      <c r="C1" s="43" t="n"/>
      <c r="D1" s="44" t="n"/>
    </row>
    <row r="2" ht="24" customHeight="1">
      <c r="A2" s="3" t="inlineStr">
        <is>
          <t>Edit orange values for planning. Confirm rates, limits, and dates with the person preparing the estimate.</t>
        </is>
      </c>
    </row>
    <row r="3" ht="30" customHeight="1">
      <c r="A3" s="5" t="inlineStr">
        <is>
          <t>Assumption</t>
        </is>
      </c>
      <c r="B3" s="5" t="inlineStr">
        <is>
          <t>Value</t>
        </is>
      </c>
      <c r="C3" s="5" t="inlineStr">
        <is>
          <t>Unit</t>
        </is>
      </c>
      <c r="D3" s="5" t="inlineStr">
        <is>
          <t>Use and editable guidance</t>
        </is>
      </c>
    </row>
    <row r="4" ht="31" customHeight="1">
      <c r="A4" s="11" t="inlineStr">
        <is>
          <t>Default payroll burden</t>
        </is>
      </c>
      <c r="B4" s="65" t="n">
        <v>0.3</v>
      </c>
      <c r="C4" s="13" t="inlineStr">
        <is>
          <t>Percent of wages</t>
        </is>
      </c>
      <c r="D4" s="11" t="inlineStr">
        <is>
          <t>Used when a labor-row burden override is blank.</t>
        </is>
      </c>
    </row>
    <row r="5" ht="31" customHeight="1">
      <c r="A5" s="6" t="inlineStr">
        <is>
          <t>Default overtime multiplier</t>
        </is>
      </c>
      <c r="B5" s="66" t="n">
        <v>1.5</v>
      </c>
      <c r="C5" s="8" t="inlineStr">
        <is>
          <t>Times base wage</t>
        </is>
      </c>
      <c r="D5" s="6" t="inlineStr">
        <is>
          <t>Used when a labor-row overtime multiplier override is blank.</t>
        </is>
      </c>
    </row>
    <row r="6" ht="31" customHeight="1">
      <c r="A6" s="11" t="inlineStr">
        <is>
          <t>Default target labor margin</t>
        </is>
      </c>
      <c r="B6" s="65" t="n">
        <v>0.4</v>
      </c>
      <c r="C6" s="13" t="inlineStr">
        <is>
          <t>Percent of price</t>
        </is>
      </c>
      <c r="D6" s="11" t="inlineStr">
        <is>
          <t>Used only for the planning labor price when its row override is blank.</t>
        </is>
      </c>
    </row>
    <row r="7" ht="31" customHeight="1">
      <c r="A7" s="6" t="inlineStr">
        <is>
          <t>Minimum base wage</t>
        </is>
      </c>
      <c r="B7" s="67" t="n">
        <v>0</v>
      </c>
      <c r="C7" s="8" t="inlineStr">
        <is>
          <t>Dollars per hour</t>
        </is>
      </c>
      <c r="D7" s="6" t="inlineStr">
        <is>
          <t>Lower entry limit for base wage.</t>
        </is>
      </c>
    </row>
    <row r="8" ht="31" customHeight="1">
      <c r="A8" s="11" t="inlineStr">
        <is>
          <t>Maximum base wage</t>
        </is>
      </c>
      <c r="B8" s="67" t="n">
        <v>250</v>
      </c>
      <c r="C8" s="13" t="inlineStr">
        <is>
          <t>Dollars per hour</t>
        </is>
      </c>
      <c r="D8" s="11" t="inlineStr">
        <is>
          <t>Upper entry limit for base wage.</t>
        </is>
      </c>
    </row>
    <row r="9" ht="31" customHeight="1">
      <c r="A9" s="6" t="inlineStr">
        <is>
          <t>Minimum burden override</t>
        </is>
      </c>
      <c r="B9" s="65" t="n">
        <v>0</v>
      </c>
      <c r="C9" s="8" t="inlineStr">
        <is>
          <t>Percent of wages</t>
        </is>
      </c>
      <c r="D9" s="6" t="inlineStr">
        <is>
          <t>Lower entry limit for a payroll burden override.</t>
        </is>
      </c>
    </row>
    <row r="10" ht="31" customHeight="1">
      <c r="A10" s="11" t="inlineStr">
        <is>
          <t>Maximum burden override</t>
        </is>
      </c>
      <c r="B10" s="65" t="n">
        <v>1</v>
      </c>
      <c r="C10" s="13" t="inlineStr">
        <is>
          <t>Percent of wages</t>
        </is>
      </c>
      <c r="D10" s="11" t="inlineStr">
        <is>
          <t>Upper entry limit for a payroll burden override.</t>
        </is>
      </c>
    </row>
    <row r="11" ht="31" customHeight="1">
      <c r="A11" s="6" t="inlineStr">
        <is>
          <t>Minimum annual regular hours</t>
        </is>
      </c>
      <c r="B11" s="68" t="n">
        <v>0</v>
      </c>
      <c r="C11" s="8" t="inlineStr">
        <is>
          <t>Labor hours</t>
        </is>
      </c>
      <c r="D11" s="6" t="inlineStr">
        <is>
          <t>Lower entry limit for annual regular paid hours.</t>
        </is>
      </c>
    </row>
    <row r="12" ht="31" customHeight="1">
      <c r="A12" s="11" t="inlineStr">
        <is>
          <t>Maximum annual regular hours</t>
        </is>
      </c>
      <c r="B12" s="68" t="n">
        <v>3000</v>
      </c>
      <c r="C12" s="13" t="inlineStr">
        <is>
          <t>Labor hours</t>
        </is>
      </c>
      <c r="D12" s="11" t="inlineStr">
        <is>
          <t>Upper entry limit for annual regular paid hours.</t>
        </is>
      </c>
    </row>
    <row r="13" ht="31" customHeight="1">
      <c r="A13" s="6" t="inlineStr">
        <is>
          <t>Minimum annual overtime hours</t>
        </is>
      </c>
      <c r="B13" s="68" t="n">
        <v>0</v>
      </c>
      <c r="C13" s="8" t="inlineStr">
        <is>
          <t>Labor hours</t>
        </is>
      </c>
      <c r="D13" s="6" t="inlineStr">
        <is>
          <t>Lower entry limit for annual overtime hours.</t>
        </is>
      </c>
    </row>
    <row r="14" ht="31" customHeight="1">
      <c r="A14" s="11" t="inlineStr">
        <is>
          <t>Maximum annual overtime hours</t>
        </is>
      </c>
      <c r="B14" s="68" t="n">
        <v>1500</v>
      </c>
      <c r="C14" s="13" t="inlineStr">
        <is>
          <t>Labor hours</t>
        </is>
      </c>
      <c r="D14" s="11" t="inlineStr">
        <is>
          <t>Upper entry limit for annual overtime hours.</t>
        </is>
      </c>
    </row>
    <row r="15" ht="31" customHeight="1">
      <c r="A15" s="6" t="inlineStr">
        <is>
          <t>Minimum overtime multiplier</t>
        </is>
      </c>
      <c r="B15" s="68" t="n">
        <v>1</v>
      </c>
      <c r="C15" s="8" t="inlineStr">
        <is>
          <t>Times base wage</t>
        </is>
      </c>
      <c r="D15" s="6" t="inlineStr">
        <is>
          <t>Lower entry limit for an overtime multiplier override.</t>
        </is>
      </c>
    </row>
    <row r="16" ht="31" customHeight="1">
      <c r="A16" s="11" t="inlineStr">
        <is>
          <t>Maximum overtime multiplier</t>
        </is>
      </c>
      <c r="B16" s="68" t="n">
        <v>3</v>
      </c>
      <c r="C16" s="13" t="inlineStr">
        <is>
          <t>Times base wage</t>
        </is>
      </c>
      <c r="D16" s="11" t="inlineStr">
        <is>
          <t>Upper entry limit for an overtime multiplier override.</t>
        </is>
      </c>
    </row>
    <row r="17" ht="31" customHeight="1">
      <c r="A17" s="6" t="inlineStr">
        <is>
          <t>Minimum productive hours</t>
        </is>
      </c>
      <c r="B17" s="68" t="n">
        <v>1</v>
      </c>
      <c r="C17" s="8" t="inlineStr">
        <is>
          <t>Labor hours per year</t>
        </is>
      </c>
      <c r="D17" s="6" t="inlineStr">
        <is>
          <t>Lower entry limit for annual productive hours.</t>
        </is>
      </c>
    </row>
    <row r="18" ht="31" customHeight="1">
      <c r="A18" s="11" t="inlineStr">
        <is>
          <t>Maximum productive hours</t>
        </is>
      </c>
      <c r="B18" s="68" t="n">
        <v>2600</v>
      </c>
      <c r="C18" s="13" t="inlineStr">
        <is>
          <t>Labor hours per year</t>
        </is>
      </c>
      <c r="D18" s="11" t="inlineStr">
        <is>
          <t>Upper entry limit for annual productive hours.</t>
        </is>
      </c>
    </row>
    <row r="19" ht="31" customHeight="1">
      <c r="A19" s="6" t="inlineStr">
        <is>
          <t>Minimum target margin</t>
        </is>
      </c>
      <c r="B19" s="65" t="n">
        <v>0</v>
      </c>
      <c r="C19" s="8" t="inlineStr">
        <is>
          <t>Percent of price</t>
        </is>
      </c>
      <c r="D19" s="6" t="inlineStr">
        <is>
          <t>Lower entry limit for a target margin override.</t>
        </is>
      </c>
    </row>
    <row r="20" ht="31" customHeight="1">
      <c r="A20" s="11" t="inlineStr">
        <is>
          <t>Maximum target margin</t>
        </is>
      </c>
      <c r="B20" s="65" t="n">
        <v>0.95</v>
      </c>
      <c r="C20" s="13" t="inlineStr">
        <is>
          <t>Percent of price</t>
        </is>
      </c>
      <c r="D20" s="11" t="inlineStr">
        <is>
          <t>Upper entry limit for a target margin override.</t>
        </is>
      </c>
    </row>
    <row r="21" ht="31" customHeight="1">
      <c r="A21" s="6" t="inlineStr">
        <is>
          <t>Loaded cost review threshold</t>
        </is>
      </c>
      <c r="B21" s="67" t="n">
        <v>90</v>
      </c>
      <c r="C21" s="8" t="inlineStr">
        <is>
          <t>Dollars per productive hour</t>
        </is>
      </c>
      <c r="D21" s="6" t="inlineStr">
        <is>
          <t>Prompts a human review when the calculated loaded rate is higher.</t>
        </is>
      </c>
    </row>
    <row r="22" ht="31" customHeight="1">
      <c r="A22" s="11" t="inlineStr">
        <is>
          <t>Planning price review threshold</t>
        </is>
      </c>
      <c r="B22" s="67" t="n">
        <v>160</v>
      </c>
      <c r="C22" s="13" t="inlineStr">
        <is>
          <t>Dollars per productive hour</t>
        </is>
      </c>
      <c r="D22" s="11" t="inlineStr">
        <is>
          <t>Prompts a human review when the calculated planning price is higher.</t>
        </is>
      </c>
    </row>
    <row r="23" ht="31" customHeight="1">
      <c r="A23" s="6" t="inlineStr">
        <is>
          <t>Earliest effective date</t>
        </is>
      </c>
      <c r="B23" s="69" t="n">
        <v>45292</v>
      </c>
      <c r="C23" s="8" t="inlineStr">
        <is>
          <t>Date</t>
        </is>
      </c>
      <c r="D23" s="6" t="inlineStr">
        <is>
          <t>Earliest accepted date for a labor profile.</t>
        </is>
      </c>
    </row>
    <row r="24" ht="31" customHeight="1">
      <c r="A24" s="11" t="inlineStr">
        <is>
          <t>Latest effective date</t>
        </is>
      </c>
      <c r="B24" s="69" t="n">
        <v>47118</v>
      </c>
      <c r="C24" s="13" t="inlineStr">
        <is>
          <t>Date</t>
        </is>
      </c>
      <c r="D24" s="11" t="inlineStr">
        <is>
          <t>Latest accepted date for a labor profile.</t>
        </is>
      </c>
    </row>
  </sheetData>
  <autoFilter ref="A3:D24">
    <filterColumn colId="2" hiddenButton="0" showButton="1">
      <filters blank="0"/>
    </filterColumn>
  </autoFilter>
  <mergeCells count="1">
    <mergeCell ref="A1:D1"/>
  </mergeCells>
  <conditionalFormatting sqref="B4:B24">
    <cfRule type="expression" priority="1" dxfId="0">
      <formula>B4=""</formula>
    </cfRule>
  </conditionalFormatting>
  <pageMargins left="0.25" right="0.25" top="0.35" bottom="0.3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Blue Arc HVAC</dc:creator>
  <dc:title xmlns:dc="http://purl.org/dc/elements/1.1/">HVAC Labor Cost Calculator</dc:title>
  <dc:subject xmlns:dc="http://purl.org/dc/elements/1.1/">Loaded field-labor cost planning</dc:subject>
  <dcterms:created xmlns:dcterms="http://purl.org/dc/terms/" xmlns:xsi="http://www.w3.org/2001/XMLSchema-instance" xsi:type="dcterms:W3CDTF">2026-09-11T17:17:15Z</dcterms:created>
  <dcterms:modified xmlns:dcterms="http://purl.org/dc/terms/" xmlns:xsi="http://www.w3.org/2001/XMLSchema-instance" xsi:type="dcterms:W3CDTF">2026-09-11T17:17:15+00:00Z</dcterms:modified>
</cp:coreProperties>
</file>