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Job Cost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'Summary'!$A$15:$C$20</definedName>
    <definedName name="_xlnm._FilterDatabase" localSheetId="1" hidden="1">'Job Costing'!$A$4:$AG$104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3666D"/>
      <sz val="9"/>
    </font>
    <font>
      <name val="Calibri"/>
      <b val="1"/>
      <color rgb="001F2933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0" fillId="0" borderId="0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C6532F"/>
        <sz val="10"/>
      </font>
      <fill>
        <patternFill patternType="solid">
          <fgColor rgb="00FBE9E3"/>
        </patternFill>
      </fill>
    </dxf>
    <dxf>
      <font>
        <name val="Calibri"/>
        <b val="1"/>
        <color rgb="0026734D"/>
        <sz val="10"/>
      </font>
      <fill>
        <patternFill patternType="solid">
          <fgColor rgb="00E3F0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vs. Actual Cost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'Summary'!$A$16:$A$20</f>
            </numRef>
          </cat>
          <val>
            <numRef>
              <f>'Summary'!$B$16:$B$20</f>
            </numRef>
          </val>
        </ser>
        <ser>
          <idx val="1"/>
          <order val="1"/>
          <tx>
            <strRef>
              <f>'Summary'!C15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'Summary'!$A$16:$A$20</f>
            </numRef>
          </cat>
          <val>
            <numRef>
              <f>'Summary'!$C$16:$C$20</f>
            </numRef>
          </val>
        </ser>
        <gapWidth val="7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392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2" customWidth="1" min="5" max="5"/>
    <col width="3" customWidth="1" min="6" max="6"/>
    <col width="12" customWidth="1" min="7" max="7"/>
    <col width="12" customWidth="1" min="8" max="8"/>
    <col width="15" customWidth="1" min="9" max="9"/>
    <col width="14" customWidth="1" min="10" max="10"/>
  </cols>
  <sheetData>
    <row r="1" ht="30" customHeight="1">
      <c r="A1" s="1" t="inlineStr">
        <is>
          <t>HVAC Job Costing Summary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" t="inlineStr">
        <is>
          <t>Indicators use only entered job data. All sample customers, technicians, equipment, and jobs are fictional.</t>
        </is>
      </c>
      <c r="I2" s="3" t="inlineStr">
        <is>
          <t>Workbook date</t>
        </is>
      </c>
      <c r="J2" s="30" t="n">
        <v>46276</v>
      </c>
    </row>
    <row r="4">
      <c r="A4" s="5" t="inlineStr">
        <is>
          <t>Cost and Margin Indicators</t>
        </is>
      </c>
      <c r="B4" s="5" t="n"/>
      <c r="D4" s="5" t="inlineStr">
        <is>
          <t>Job Status</t>
        </is>
      </c>
      <c r="E4" s="5" t="n"/>
    </row>
    <row r="5">
      <c r="A5" s="6" t="inlineStr">
        <is>
          <t>Jobs entered</t>
        </is>
      </c>
      <c r="B5" s="7">
        <f>COUNTIF('Job Costing'!$A$5:$A$104,"?*")</f>
        <v/>
      </c>
      <c r="D5" s="8" t="inlineStr">
        <is>
          <t>Draft</t>
        </is>
      </c>
      <c r="E5" s="9">
        <f>COUNTIF('Job Costing'!$J$5:$J$104,D5)</f>
        <v/>
      </c>
    </row>
    <row r="6">
      <c r="A6" s="10" t="inlineStr">
        <is>
          <t>Estimated cost</t>
        </is>
      </c>
      <c r="B6" s="31">
        <f>IF(COUNT('Job Costing'!$R$5:$R$104)=0,"",SUM('Job Costing'!$R$5:$R$104))</f>
        <v/>
      </c>
      <c r="D6" s="12" t="inlineStr">
        <is>
          <t>Scheduled</t>
        </is>
      </c>
      <c r="E6" s="13">
        <f>COUNTIF('Job Costing'!$J$5:$J$104,D6)</f>
        <v/>
      </c>
    </row>
    <row r="7">
      <c r="A7" s="6" t="inlineStr">
        <is>
          <t>Quoted revenue</t>
        </is>
      </c>
      <c r="B7" s="32">
        <f>IF(COUNT('Job Costing'!$S$5:$S$104)=0,"",SUM('Job Costing'!$S$5:$S$104))</f>
        <v/>
      </c>
      <c r="D7" s="8" t="inlineStr">
        <is>
          <t>In Progress</t>
        </is>
      </c>
      <c r="E7" s="9">
        <f>COUNTIF('Job Costing'!$J$5:$J$104,D7)</f>
        <v/>
      </c>
    </row>
    <row r="8">
      <c r="A8" s="10" t="inlineStr">
        <is>
          <t>Actual cost recorded</t>
        </is>
      </c>
      <c r="B8" s="31">
        <f>IF(COUNT('Job Costing'!$AA$5:$AA$104)=0,"",SUM('Job Costing'!$AA$5:$AA$104))</f>
        <v/>
      </c>
      <c r="D8" s="12" t="inlineStr">
        <is>
          <t>Complete</t>
        </is>
      </c>
      <c r="E8" s="13">
        <f>COUNTIF('Job Costing'!$J$5:$J$104,D8)</f>
        <v/>
      </c>
    </row>
    <row r="9">
      <c r="A9" s="6" t="inlineStr">
        <is>
          <t>Actual revenue recorded</t>
        </is>
      </c>
      <c r="B9" s="32">
        <f>IF(COUNT('Job Costing'!$AB$5:$AB$104)=0,"",SUM('Job Costing'!$AB$5:$AB$104))</f>
        <v/>
      </c>
      <c r="D9" s="8" t="inlineStr">
        <is>
          <t>On Hold</t>
        </is>
      </c>
      <c r="E9" s="9">
        <f>COUNTIF('Job Costing'!$J$5:$J$104,D9)</f>
        <v/>
      </c>
    </row>
    <row r="10">
      <c r="A10" s="10" t="inlineStr">
        <is>
          <t>Recorded gross margin</t>
        </is>
      </c>
      <c r="B10" s="31">
        <f>IF(COUNT('Job Costing'!$AF$5:$AF$104)=0,"",SUM('Job Costing'!$AF$5:$AF$104))</f>
        <v/>
      </c>
    </row>
    <row r="11">
      <c r="A11" s="6" t="inlineStr">
        <is>
          <t>Recorded gross margin %</t>
        </is>
      </c>
      <c r="B11" s="33">
        <f>IFERROR(B10/B9,"")</f>
        <v/>
      </c>
    </row>
    <row r="12">
      <c r="A12" s="10" t="inlineStr">
        <is>
          <t>Cost alert jobs</t>
        </is>
      </c>
      <c r="B12" s="16">
        <f>IF(B5=0,"",COUNTIF('Job Costing'!$AC$5:$AC$104,"&gt;"&amp;Assumptions!$B$6))</f>
        <v/>
      </c>
    </row>
    <row r="13">
      <c r="A13" s="6" t="inlineStr">
        <is>
          <t>Low-margin jobs</t>
        </is>
      </c>
      <c r="B13" s="7">
        <f>IF(COUNT('Job Costing'!$AG$5:$AG$104)=0,"",SUMPRODUCT(--ISNUMBER('Job Costing'!$AG$5:$AG$104),--('Job Costing'!$AG$5:$AG$104&lt;Assumptions!$B$5)))</f>
        <v/>
      </c>
    </row>
    <row r="15">
      <c r="A15" s="5" t="inlineStr">
        <is>
          <t>Cost Category</t>
        </is>
      </c>
      <c r="B15" s="5" t="inlineStr">
        <is>
          <t>Estimated</t>
        </is>
      </c>
      <c r="C15" s="5" t="inlineStr">
        <is>
          <t>Actual</t>
        </is>
      </c>
    </row>
    <row r="16">
      <c r="A16" s="12" t="inlineStr">
        <is>
          <t>Labor</t>
        </is>
      </c>
      <c r="B16" s="31">
        <f>IF(COUNT('Job Costing'!$M$5:$M$104)=0,"",SUM('Job Costing'!$M$5:$M$104))</f>
        <v/>
      </c>
      <c r="C16" s="31">
        <f>IF(COUNT('Job Costing'!$V$5:$V$104)=0,"",SUM('Job Costing'!$V$5:$V$104))</f>
        <v/>
      </c>
    </row>
    <row r="17">
      <c r="A17" s="8" t="inlineStr">
        <is>
          <t>Material</t>
        </is>
      </c>
      <c r="B17" s="32">
        <f>IF(COUNT('Job Costing'!$N$5:$N$104)=0,"",SUM('Job Costing'!$N$5:$N$104))</f>
        <v/>
      </c>
      <c r="C17" s="32">
        <f>IF(COUNT('Job Costing'!$W$5:$W$104)=0,"",SUM('Job Costing'!$W$5:$W$104))</f>
        <v/>
      </c>
    </row>
    <row r="18">
      <c r="A18" s="12" t="inlineStr">
        <is>
          <t>Equipment</t>
        </is>
      </c>
      <c r="B18" s="31">
        <f>IF(COUNT('Job Costing'!$O$5:$O$104)=0,"",SUM('Job Costing'!$O$5:$O$104))</f>
        <v/>
      </c>
      <c r="C18" s="31">
        <f>IF(COUNT('Job Costing'!$X$5:$X$104)=0,"",SUM('Job Costing'!$X$5:$X$104))</f>
        <v/>
      </c>
    </row>
    <row r="19">
      <c r="A19" s="8" t="inlineStr">
        <is>
          <t>Subcontract</t>
        </is>
      </c>
      <c r="B19" s="32">
        <f>IF(COUNT('Job Costing'!$P$5:$P$104)=0,"",SUM('Job Costing'!$P$5:$P$104))</f>
        <v/>
      </c>
      <c r="C19" s="32">
        <f>IF(COUNT('Job Costing'!$Y$5:$Y$104)=0,"",SUM('Job Costing'!$Y$5:$Y$104))</f>
        <v/>
      </c>
    </row>
    <row r="20">
      <c r="A20" s="12" t="inlineStr">
        <is>
          <t>Overhead</t>
        </is>
      </c>
      <c r="B20" s="31">
        <f>IF(COUNT('Job Costing'!$Q$5:$Q$104)=0,"",SUM('Job Costing'!$Q$5:$Q$104))</f>
        <v/>
      </c>
      <c r="C20" s="31">
        <f>IF(COUNT('Job Costing'!$Z$5:$Z$104)=0,"",SUM('Job Costing'!$Z$5:$Z$104))</f>
        <v/>
      </c>
    </row>
  </sheetData>
  <autoFilter ref="A15:C20"/>
  <mergeCells count="1">
    <mergeCell ref="A1:J1"/>
  </mergeCells>
  <conditionalFormatting sqref="B11">
    <cfRule type="expression" priority="1" dxfId="0">
      <formula>AND(ISNUMBER($B$11),$B$11&lt;INDIRECT("Assumptions!$B$5"))</formula>
    </cfRule>
  </conditionalFormatting>
  <conditionalFormatting sqref="B12:B13">
    <cfRule type="expression" priority="2" dxfId="1">
      <formula>AND(ISNUMBER(B12),B12&gt;0)</formula>
    </cfRule>
  </conditionalFormatting>
  <conditionalFormatting sqref="B10">
    <cfRule type="expression" priority="3" dxfId="2">
      <formula>AND(ISNUMBER($B$10),$B$10&gt;=0)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32" customWidth="1" min="3" max="3"/>
    <col width="27" customWidth="1" min="4" max="4"/>
    <col width="23" customWidth="1" min="5" max="5"/>
    <col width="13" customWidth="1" min="6" max="6"/>
    <col width="11" customWidth="1" min="7" max="7"/>
    <col width="14" customWidth="1" min="8" max="8"/>
    <col width="20" customWidth="1" min="9" max="9"/>
    <col width="14" customWidth="1" min="10" max="10"/>
    <col width="14" customWidth="1" min="11" max="11"/>
    <col width="14" customWidth="1" min="12" max="12"/>
    <col width="15" customWidth="1" min="13" max="13"/>
    <col width="16" customWidth="1" min="14" max="14"/>
    <col width="17" customWidth="1" min="15" max="15"/>
    <col width="18" customWidth="1" min="16" max="16"/>
    <col width="14" customWidth="1" min="17" max="17"/>
    <col width="15" customWidth="1" min="18" max="18"/>
    <col width="15" customWidth="1" min="19" max="19"/>
    <col width="15" customWidth="1" min="20" max="20"/>
    <col width="15" customWidth="1" min="21" max="21"/>
    <col width="16" customWidth="1" min="22" max="22"/>
    <col width="17" customWidth="1" min="23" max="23"/>
    <col width="18" customWidth="1" min="24" max="24"/>
    <col width="19" customWidth="1" min="25" max="25"/>
    <col width="15" customWidth="1" min="26" max="26"/>
    <col width="16" customWidth="1" min="27" max="27"/>
    <col width="16" customWidth="1" min="28" max="28"/>
    <col width="15" customWidth="1" min="29" max="29"/>
    <col width="17" customWidth="1" min="30" max="30"/>
    <col width="16" customWidth="1" min="31" max="31"/>
    <col width="15" customWidth="1" min="32" max="32"/>
    <col width="15" customWidth="1" min="33" max="33"/>
  </cols>
  <sheetData>
    <row r="1" ht="30" customHeight="1">
      <c r="A1" s="1" t="inlineStr">
        <is>
          <t>HVAC Job Costing Detail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8" t="n"/>
      <c r="W1" s="28" t="n"/>
      <c r="X1" s="28" t="n"/>
      <c r="Y1" s="28" t="n"/>
      <c r="Z1" s="28" t="n"/>
      <c r="AA1" s="28" t="n"/>
      <c r="AB1" s="28" t="n"/>
      <c r="AC1" s="28" t="n"/>
      <c r="AD1" s="28" t="n"/>
      <c r="AE1" s="28" t="n"/>
      <c r="AF1" s="28" t="n"/>
      <c r="AG1" s="29" t="n"/>
    </row>
    <row r="2">
      <c r="A2" s="2" t="inlineStr">
        <is>
          <t>Compare estimated and actual costs, revenue, and margin for each fictional demonstration job.</t>
        </is>
      </c>
    </row>
    <row r="3">
      <c r="A3" s="2" t="inlineStr">
        <is>
          <t>Enter data in orange cells. Alerts identify records that need human review.</t>
        </is>
      </c>
    </row>
    <row r="4" ht="48" customHeight="1">
      <c r="A4" s="17" t="inlineStr">
        <is>
          <t>Job ID</t>
        </is>
      </c>
      <c r="B4" s="17" t="inlineStr">
        <is>
          <t>Customer</t>
        </is>
      </c>
      <c r="C4" s="17" t="inlineStr">
        <is>
          <t>Job Description</t>
        </is>
      </c>
      <c r="D4" s="17" t="inlineStr">
        <is>
          <t>Equipment</t>
        </is>
      </c>
      <c r="E4" s="17" t="inlineStr">
        <is>
          <t>Lead Technician</t>
        </is>
      </c>
      <c r="F4" s="17" t="inlineStr">
        <is>
          <t>Start Date</t>
        </is>
      </c>
      <c r="G4" s="17" t="inlineStr">
        <is>
          <t>Quantity</t>
        </is>
      </c>
      <c r="H4" s="17" t="inlineStr">
        <is>
          <t>Unit</t>
        </is>
      </c>
      <c r="I4" s="17" t="inlineStr">
        <is>
          <t>Cost Responsibility</t>
        </is>
      </c>
      <c r="J4" s="17" t="inlineStr">
        <is>
          <t>Status</t>
        </is>
      </c>
      <c r="K4" s="17" t="inlineStr">
        <is>
          <t>Est. Labor Hours</t>
        </is>
      </c>
      <c r="L4" s="17" t="inlineStr">
        <is>
          <t>Est. Labor Rate</t>
        </is>
      </c>
      <c r="M4" s="17" t="inlineStr">
        <is>
          <t>Est. Labor Cost</t>
        </is>
      </c>
      <c r="N4" s="17" t="inlineStr">
        <is>
          <t>Est. Material Cost</t>
        </is>
      </c>
      <c r="O4" s="17" t="inlineStr">
        <is>
          <t>Est. Equipment Cost</t>
        </is>
      </c>
      <c r="P4" s="17" t="inlineStr">
        <is>
          <t>Est. Subcontract Cost</t>
        </is>
      </c>
      <c r="Q4" s="17" t="inlineStr">
        <is>
          <t>Est. Overhead</t>
        </is>
      </c>
      <c r="R4" s="17" t="inlineStr">
        <is>
          <t>Est. Total Cost</t>
        </is>
      </c>
      <c r="S4" s="17" t="inlineStr">
        <is>
          <t>Quoted Price</t>
        </is>
      </c>
      <c r="T4" s="17" t="inlineStr">
        <is>
          <t>Actual Labor Hours</t>
        </is>
      </c>
      <c r="U4" s="17" t="inlineStr">
        <is>
          <t>Actual Labor Rate</t>
        </is>
      </c>
      <c r="V4" s="17" t="inlineStr">
        <is>
          <t>Actual Labor Cost</t>
        </is>
      </c>
      <c r="W4" s="17" t="inlineStr">
        <is>
          <t>Actual Material Cost</t>
        </is>
      </c>
      <c r="X4" s="17" t="inlineStr">
        <is>
          <t>Actual Equipment Cost</t>
        </is>
      </c>
      <c r="Y4" s="17" t="inlineStr">
        <is>
          <t>Actual Subcontract Cost</t>
        </is>
      </c>
      <c r="Z4" s="17" t="inlineStr">
        <is>
          <t>Actual Overhead</t>
        </is>
      </c>
      <c r="AA4" s="17" t="inlineStr">
        <is>
          <t>Actual Total Cost</t>
        </is>
      </c>
      <c r="AB4" s="17" t="inlineStr">
        <is>
          <t>Actual Revenue</t>
        </is>
      </c>
      <c r="AC4" s="17" t="inlineStr">
        <is>
          <t>Cost Variance</t>
        </is>
      </c>
      <c r="AD4" s="17" t="inlineStr">
        <is>
          <t>Labor Hours Variance</t>
        </is>
      </c>
      <c r="AE4" s="17" t="inlineStr">
        <is>
          <t>Revenue Variance</t>
        </is>
      </c>
      <c r="AF4" s="17" t="inlineStr">
        <is>
          <t>Gross Margin</t>
        </is>
      </c>
      <c r="AG4" s="17" t="inlineStr">
        <is>
          <t>Gross Margin %</t>
        </is>
      </c>
    </row>
    <row r="5" ht="30" customHeight="1">
      <c r="A5" s="18" t="inlineStr">
        <is>
          <t>DEMO-J001</t>
        </is>
      </c>
      <c r="B5" s="19" t="inlineStr">
        <is>
          <t>Fictional Copper Finch Cafe</t>
        </is>
      </c>
      <c r="C5" s="19" t="inlineStr">
        <is>
          <t>Replace packaged cooling and heating unit</t>
        </is>
      </c>
      <c r="D5" s="19" t="inlineStr">
        <is>
          <t>Demo 5-ton packaged unit</t>
        </is>
      </c>
      <c r="E5" s="20" t="inlineStr">
        <is>
          <t>Fictional Tech Blair</t>
        </is>
      </c>
      <c r="F5" s="34" t="n">
        <v>46184</v>
      </c>
      <c r="G5" s="22" t="n">
        <v>1</v>
      </c>
      <c r="H5" s="20" t="inlineStr">
        <is>
          <t>system</t>
        </is>
      </c>
      <c r="I5" s="20" t="inlineStr">
        <is>
          <t>Contractor</t>
        </is>
      </c>
      <c r="J5" s="20" t="inlineStr">
        <is>
          <t>Complete</t>
        </is>
      </c>
      <c r="K5" s="22" t="n">
        <v>28</v>
      </c>
      <c r="L5" s="32">
        <f>IF($A5="","",IF($K5="","",IFERROR(VLOOKUP($E5,Assumptions!$D$4:$E$8,2,FALSE),"")))</f>
        <v/>
      </c>
      <c r="M5" s="32">
        <f>IF($A5="","",IF(OR($K5="",$L5=""),"",IFERROR($K5*$L5,"")))</f>
        <v/>
      </c>
      <c r="N5" s="35" t="n">
        <v>1450</v>
      </c>
      <c r="O5" s="35" t="n">
        <v>8200</v>
      </c>
      <c r="P5" s="35" t="n">
        <v>650</v>
      </c>
      <c r="Q5" s="32">
        <f>IF($A5="","",IF(COUNT($K5,$N5:$P5)=0,"",IFERROR(SUM($M5:$P5)*Assumptions!$B$4,"")))</f>
        <v/>
      </c>
      <c r="R5" s="32">
        <f>IF($A5="","",IF(COUNT($K5,$N5:$P5)=0,"",IFERROR(SUM($M5:$Q5),"")))</f>
        <v/>
      </c>
      <c r="S5" s="35" t="n">
        <v>17250</v>
      </c>
      <c r="T5" s="22" t="n">
        <v>30</v>
      </c>
      <c r="U5" s="32">
        <f>IF($A5="","",IF($T5="","",IFERROR(VLOOKUP($E5,Assumptions!$D$4:$E$8,2,FALSE),"")))</f>
        <v/>
      </c>
      <c r="V5" s="32">
        <f>IF($A5="","",IF(OR($T5="",$U5=""),"",IFERROR($T5*$U5,"")))</f>
        <v/>
      </c>
      <c r="W5" s="35" t="n">
        <v>1550</v>
      </c>
      <c r="X5" s="35" t="n">
        <v>8250</v>
      </c>
      <c r="Y5" s="35" t="n">
        <v>700</v>
      </c>
      <c r="Z5" s="32">
        <f>IF($A5="","",IF(COUNT($T5,$W5:$Y5)=0,"",IFERROR(SUM($V5:$Y5)*Assumptions!$B$4,"")))</f>
        <v/>
      </c>
      <c r="AA5" s="32">
        <f>IF($A5="","",IF(COUNT($T5,$W5:$Y5)=0,"",IFERROR(SUM($V5:$Z5),"")))</f>
        <v/>
      </c>
      <c r="AB5" s="35" t="n">
        <v>17250</v>
      </c>
      <c r="AC5" s="32">
        <f>IF(OR($R5="",$AA5=""),"",IFERROR($AA5-$R5,""))</f>
        <v/>
      </c>
      <c r="AD5" s="24">
        <f>IF(OR($K5="",$T5=""),"",IFERROR($T5-$K5,""))</f>
        <v/>
      </c>
      <c r="AE5" s="32">
        <f>IF(OR($S5="",$AB5=""),"",IFERROR($AB5-$S5,""))</f>
        <v/>
      </c>
      <c r="AF5" s="32">
        <f>IF(OR($AA5="",$AB5=""),"",IFERROR($AB5-$AA5,""))</f>
        <v/>
      </c>
      <c r="AG5" s="33">
        <f>IF(OR($AB5="",$AF5=""),"",IFERROR($AF5/$AB5,""))</f>
        <v/>
      </c>
    </row>
    <row r="6" ht="30" customHeight="1">
      <c r="A6" s="18" t="inlineStr">
        <is>
          <t>DEMO-J002</t>
        </is>
      </c>
      <c r="B6" s="19" t="inlineStr">
        <is>
          <t>Fictional Lantern Workshop</t>
        </is>
      </c>
      <c r="C6" s="19" t="inlineStr">
        <is>
          <t>Perform seasonal service on split systems</t>
        </is>
      </c>
      <c r="D6" s="19" t="inlineStr">
        <is>
          <t>Demo split systems</t>
        </is>
      </c>
      <c r="E6" s="20" t="inlineStr">
        <is>
          <t>Fictional Tech Avery</t>
        </is>
      </c>
      <c r="F6" s="34" t="n">
        <v>46196</v>
      </c>
      <c r="G6" s="22" t="n">
        <v>4</v>
      </c>
      <c r="H6" s="20" t="inlineStr">
        <is>
          <t>unit</t>
        </is>
      </c>
      <c r="I6" s="20" t="inlineStr">
        <is>
          <t>Contractor</t>
        </is>
      </c>
      <c r="J6" s="20" t="inlineStr">
        <is>
          <t>Complete</t>
        </is>
      </c>
      <c r="K6" s="22" t="n">
        <v>10</v>
      </c>
      <c r="L6" s="31">
        <f>IF($A6="","",IF($K6="","",IFERROR(VLOOKUP($E6,Assumptions!$D$4:$E$8,2,FALSE),"")))</f>
        <v/>
      </c>
      <c r="M6" s="31">
        <f>IF($A6="","",IF(OR($K6="",$L6=""),"",IFERROR($K6*$L6,"")))</f>
        <v/>
      </c>
      <c r="N6" s="35" t="n">
        <v>280</v>
      </c>
      <c r="O6" s="35" t="n">
        <v>0</v>
      </c>
      <c r="P6" s="35" t="n">
        <v>0</v>
      </c>
      <c r="Q6" s="31">
        <f>IF($A6="","",IF(COUNT($K6,$N6:$P6)=0,"",IFERROR(SUM($M6:$P6)*Assumptions!$B$4,"")))</f>
        <v/>
      </c>
      <c r="R6" s="31">
        <f>IF($A6="","",IF(COUNT($K6,$N6:$P6)=0,"",IFERROR(SUM($M6:$Q6),"")))</f>
        <v/>
      </c>
      <c r="S6" s="35" t="n">
        <v>1300</v>
      </c>
      <c r="T6" s="22" t="n">
        <v>9.5</v>
      </c>
      <c r="U6" s="31">
        <f>IF($A6="","",IF($T6="","",IFERROR(VLOOKUP($E6,Assumptions!$D$4:$E$8,2,FALSE),"")))</f>
        <v/>
      </c>
      <c r="V6" s="31">
        <f>IF($A6="","",IF(OR($T6="",$U6=""),"",IFERROR($T6*$U6,"")))</f>
        <v/>
      </c>
      <c r="W6" s="35" t="n">
        <v>260</v>
      </c>
      <c r="X6" s="35" t="n">
        <v>0</v>
      </c>
      <c r="Y6" s="35" t="n">
        <v>0</v>
      </c>
      <c r="Z6" s="31">
        <f>IF($A6="","",IF(COUNT($T6,$W6:$Y6)=0,"",IFERROR(SUM($V6:$Y6)*Assumptions!$B$4,"")))</f>
        <v/>
      </c>
      <c r="AA6" s="31">
        <f>IF($A6="","",IF(COUNT($T6,$W6:$Y6)=0,"",IFERROR(SUM($V6:$Z6),"")))</f>
        <v/>
      </c>
      <c r="AB6" s="35" t="n">
        <v>1300</v>
      </c>
      <c r="AC6" s="31">
        <f>IF(OR($R6="",$AA6=""),"",IFERROR($AA6-$R6,""))</f>
        <v/>
      </c>
      <c r="AD6" s="25">
        <f>IF(OR($K6="",$T6=""),"",IFERROR($T6-$K6,""))</f>
        <v/>
      </c>
      <c r="AE6" s="31">
        <f>IF(OR($S6="",$AB6=""),"",IFERROR($AB6-$S6,""))</f>
        <v/>
      </c>
      <c r="AF6" s="31">
        <f>IF(OR($AA6="",$AB6=""),"",IFERROR($AB6-$AA6,""))</f>
        <v/>
      </c>
      <c r="AG6" s="36">
        <f>IF(OR($AB6="",$AF6=""),"",IFERROR($AF6/$AB6,""))</f>
        <v/>
      </c>
    </row>
    <row r="7" ht="30" customHeight="1">
      <c r="A7" s="18" t="inlineStr">
        <is>
          <t>DEMO-J003</t>
        </is>
      </c>
      <c r="B7" s="19" t="inlineStr">
        <is>
          <t>Fictional Maple Kite Offices</t>
        </is>
      </c>
      <c r="C7" s="19" t="inlineStr">
        <is>
          <t>Replace air handler motor</t>
        </is>
      </c>
      <c r="D7" s="19" t="inlineStr">
        <is>
          <t>Demo 7.5-ton air handler</t>
        </is>
      </c>
      <c r="E7" s="20" t="inlineStr">
        <is>
          <t>Fictional Tech Casey</t>
        </is>
      </c>
      <c r="F7" s="34" t="n">
        <v>46210</v>
      </c>
      <c r="G7" s="22" t="n">
        <v>1</v>
      </c>
      <c r="H7" s="20" t="inlineStr">
        <is>
          <t>system</t>
        </is>
      </c>
      <c r="I7" s="20" t="inlineStr">
        <is>
          <t>Contractor</t>
        </is>
      </c>
      <c r="J7" s="20" t="inlineStr">
        <is>
          <t>Complete</t>
        </is>
      </c>
      <c r="K7" s="22" t="n">
        <v>12</v>
      </c>
      <c r="L7" s="32">
        <f>IF($A7="","",IF($K7="","",IFERROR(VLOOKUP($E7,Assumptions!$D$4:$E$8,2,FALSE),"")))</f>
        <v/>
      </c>
      <c r="M7" s="32">
        <f>IF($A7="","",IF(OR($K7="",$L7=""),"",IFERROR($K7*$L7,"")))</f>
        <v/>
      </c>
      <c r="N7" s="35" t="n">
        <v>380</v>
      </c>
      <c r="O7" s="35" t="n">
        <v>1950</v>
      </c>
      <c r="P7" s="35" t="n">
        <v>0</v>
      </c>
      <c r="Q7" s="32">
        <f>IF($A7="","",IF(COUNT($K7,$N7:$P7)=0,"",IFERROR(SUM($M7:$P7)*Assumptions!$B$4,"")))</f>
        <v/>
      </c>
      <c r="R7" s="32">
        <f>IF($A7="","",IF(COUNT($K7,$N7:$P7)=0,"",IFERROR(SUM($M7:$Q7),"")))</f>
        <v/>
      </c>
      <c r="S7" s="35" t="n">
        <v>3600</v>
      </c>
      <c r="T7" s="22" t="n">
        <v>13</v>
      </c>
      <c r="U7" s="32">
        <f>IF($A7="","",IF($T7="","",IFERROR(VLOOKUP($E7,Assumptions!$D$4:$E$8,2,FALSE),"")))</f>
        <v/>
      </c>
      <c r="V7" s="32">
        <f>IF($A7="","",IF(OR($T7="",$U7=""),"",IFERROR($T7*$U7,"")))</f>
        <v/>
      </c>
      <c r="W7" s="35" t="n">
        <v>425</v>
      </c>
      <c r="X7" s="35" t="n">
        <v>2025</v>
      </c>
      <c r="Y7" s="35" t="n">
        <v>0</v>
      </c>
      <c r="Z7" s="32">
        <f>IF($A7="","",IF(COUNT($T7,$W7:$Y7)=0,"",IFERROR(SUM($V7:$Y7)*Assumptions!$B$4,"")))</f>
        <v/>
      </c>
      <c r="AA7" s="32">
        <f>IF($A7="","",IF(COUNT($T7,$W7:$Y7)=0,"",IFERROR(SUM($V7:$Z7),"")))</f>
        <v/>
      </c>
      <c r="AB7" s="35" t="n">
        <v>3600</v>
      </c>
      <c r="AC7" s="32">
        <f>IF(OR($R7="",$AA7=""),"",IFERROR($AA7-$R7,""))</f>
        <v/>
      </c>
      <c r="AD7" s="24">
        <f>IF(OR($K7="",$T7=""),"",IFERROR($T7-$K7,""))</f>
        <v/>
      </c>
      <c r="AE7" s="32">
        <f>IF(OR($S7="",$AB7=""),"",IFERROR($AB7-$S7,""))</f>
        <v/>
      </c>
      <c r="AF7" s="32">
        <f>IF(OR($AA7="",$AB7=""),"",IFERROR($AB7-$AA7,""))</f>
        <v/>
      </c>
      <c r="AG7" s="33">
        <f>IF(OR($AB7="",$AF7=""),"",IFERROR($AF7/$AB7,""))</f>
        <v/>
      </c>
    </row>
    <row r="8" ht="30" customHeight="1">
      <c r="A8" s="18" t="inlineStr">
        <is>
          <t>DEMO-J004</t>
        </is>
      </c>
      <c r="B8" s="19" t="inlineStr">
        <is>
          <t>Fictional Silver Acorn Market</t>
        </is>
      </c>
      <c r="C8" s="19" t="inlineStr">
        <is>
          <t>Repair refrigerant piping</t>
        </is>
      </c>
      <c r="D8" s="19" t="inlineStr">
        <is>
          <t>Demo walk-in cooler condensing unit</t>
        </is>
      </c>
      <c r="E8" s="20" t="inlineStr">
        <is>
          <t>Fictional Tech Devon</t>
        </is>
      </c>
      <c r="F8" s="34" t="n">
        <v>46222</v>
      </c>
      <c r="G8" s="22" t="n">
        <v>45</v>
      </c>
      <c r="H8" s="20" t="inlineStr">
        <is>
          <t>linear foot</t>
        </is>
      </c>
      <c r="I8" s="20" t="inlineStr">
        <is>
          <t>Shared</t>
        </is>
      </c>
      <c r="J8" s="20" t="inlineStr">
        <is>
          <t>Complete</t>
        </is>
      </c>
      <c r="K8" s="22" t="n">
        <v>18</v>
      </c>
      <c r="L8" s="31">
        <f>IF($A8="","",IF($K8="","",IFERROR(VLOOKUP($E8,Assumptions!$D$4:$E$8,2,FALSE),"")))</f>
        <v/>
      </c>
      <c r="M8" s="31">
        <f>IF($A8="","",IF(OR($K8="",$L8=""),"",IFERROR($K8*$L8,"")))</f>
        <v/>
      </c>
      <c r="N8" s="35" t="n">
        <v>1150</v>
      </c>
      <c r="O8" s="35" t="n">
        <v>300</v>
      </c>
      <c r="P8" s="35" t="n">
        <v>850</v>
      </c>
      <c r="Q8" s="31">
        <f>IF($A8="","",IF(COUNT($K8,$N8:$P8)=0,"",IFERROR(SUM($M8:$P8)*Assumptions!$B$4,"")))</f>
        <v/>
      </c>
      <c r="R8" s="31">
        <f>IF($A8="","",IF(COUNT($K8,$N8:$P8)=0,"",IFERROR(SUM($M8:$Q8),"")))</f>
        <v/>
      </c>
      <c r="S8" s="35" t="n">
        <v>4100</v>
      </c>
      <c r="T8" s="22" t="n">
        <v>20</v>
      </c>
      <c r="U8" s="31">
        <f>IF($A8="","",IF($T8="","",IFERROR(VLOOKUP($E8,Assumptions!$D$4:$E$8,2,FALSE),"")))</f>
        <v/>
      </c>
      <c r="V8" s="31">
        <f>IF($A8="","",IF(OR($T8="",$U8=""),"",IFERROR($T8*$U8,"")))</f>
        <v/>
      </c>
      <c r="W8" s="35" t="n">
        <v>1280</v>
      </c>
      <c r="X8" s="35" t="n">
        <v>325</v>
      </c>
      <c r="Y8" s="35" t="n">
        <v>900</v>
      </c>
      <c r="Z8" s="31">
        <f>IF($A8="","",IF(COUNT($T8,$W8:$Y8)=0,"",IFERROR(SUM($V8:$Y8)*Assumptions!$B$4,"")))</f>
        <v/>
      </c>
      <c r="AA8" s="31">
        <f>IF($A8="","",IF(COUNT($T8,$W8:$Y8)=0,"",IFERROR(SUM($V8:$Z8),"")))</f>
        <v/>
      </c>
      <c r="AB8" s="35" t="n">
        <v>4000</v>
      </c>
      <c r="AC8" s="31">
        <f>IF(OR($R8="",$AA8=""),"",IFERROR($AA8-$R8,""))</f>
        <v/>
      </c>
      <c r="AD8" s="25">
        <f>IF(OR($K8="",$T8=""),"",IFERROR($T8-$K8,""))</f>
        <v/>
      </c>
      <c r="AE8" s="31">
        <f>IF(OR($S8="",$AB8=""),"",IFERROR($AB8-$S8,""))</f>
        <v/>
      </c>
      <c r="AF8" s="31">
        <f>IF(OR($AA8="",$AB8=""),"",IFERROR($AB8-$AA8,""))</f>
        <v/>
      </c>
      <c r="AG8" s="36">
        <f>IF(OR($AB8="",$AF8=""),"",IFERROR($AF8/$AB8,""))</f>
        <v/>
      </c>
    </row>
    <row r="9" ht="30" customHeight="1">
      <c r="A9" s="18" t="inlineStr">
        <is>
          <t>DEMO-J005</t>
        </is>
      </c>
      <c r="B9" s="19" t="inlineStr">
        <is>
          <t>Fictional Paper Moon Studio</t>
        </is>
      </c>
      <c r="C9" s="19" t="inlineStr">
        <is>
          <t>Install ductless heat pump</t>
        </is>
      </c>
      <c r="D9" s="19" t="inlineStr">
        <is>
          <t>Demo 2-zone ductless system</t>
        </is>
      </c>
      <c r="E9" s="20" t="inlineStr">
        <is>
          <t>Fictional Tech Ellis</t>
        </is>
      </c>
      <c r="F9" s="34" t="n">
        <v>46235</v>
      </c>
      <c r="G9" s="22" t="n">
        <v>2</v>
      </c>
      <c r="H9" s="20" t="inlineStr">
        <is>
          <t>zone</t>
        </is>
      </c>
      <c r="I9" s="20" t="inlineStr">
        <is>
          <t>Contractor</t>
        </is>
      </c>
      <c r="J9" s="20" t="inlineStr">
        <is>
          <t>Complete</t>
        </is>
      </c>
      <c r="K9" s="22" t="n">
        <v>24</v>
      </c>
      <c r="L9" s="32">
        <f>IF($A9="","",IF($K9="","",IFERROR(VLOOKUP($E9,Assumptions!$D$4:$E$8,2,FALSE),"")))</f>
        <v/>
      </c>
      <c r="M9" s="32">
        <f>IF($A9="","",IF(OR($K9="",$L9=""),"",IFERROR($K9*$L9,"")))</f>
        <v/>
      </c>
      <c r="N9" s="35" t="n">
        <v>920</v>
      </c>
      <c r="O9" s="35" t="n">
        <v>5100</v>
      </c>
      <c r="P9" s="35" t="n">
        <v>500</v>
      </c>
      <c r="Q9" s="32">
        <f>IF($A9="","",IF(COUNT($K9,$N9:$P9)=0,"",IFERROR(SUM($M9:$P9)*Assumptions!$B$4,"")))</f>
        <v/>
      </c>
      <c r="R9" s="32">
        <f>IF($A9="","",IF(COUNT($K9,$N9:$P9)=0,"",IFERROR(SUM($M9:$Q9),"")))</f>
        <v/>
      </c>
      <c r="S9" s="35" t="n">
        <v>9800</v>
      </c>
      <c r="T9" s="22" t="n">
        <v>23</v>
      </c>
      <c r="U9" s="32">
        <f>IF($A9="","",IF($T9="","",IFERROR(VLOOKUP($E9,Assumptions!$D$4:$E$8,2,FALSE),"")))</f>
        <v/>
      </c>
      <c r="V9" s="32">
        <f>IF($A9="","",IF(OR($T9="",$U9=""),"",IFERROR($T9*$U9,"")))</f>
        <v/>
      </c>
      <c r="W9" s="35" t="n">
        <v>880</v>
      </c>
      <c r="X9" s="35" t="n">
        <v>5075</v>
      </c>
      <c r="Y9" s="35" t="n">
        <v>500</v>
      </c>
      <c r="Z9" s="32">
        <f>IF($A9="","",IF(COUNT($T9,$W9:$Y9)=0,"",IFERROR(SUM($V9:$Y9)*Assumptions!$B$4,"")))</f>
        <v/>
      </c>
      <c r="AA9" s="32">
        <f>IF($A9="","",IF(COUNT($T9,$W9:$Y9)=0,"",IFERROR(SUM($V9:$Z9),"")))</f>
        <v/>
      </c>
      <c r="AB9" s="35" t="n">
        <v>9800</v>
      </c>
      <c r="AC9" s="32">
        <f>IF(OR($R9="",$AA9=""),"",IFERROR($AA9-$R9,""))</f>
        <v/>
      </c>
      <c r="AD9" s="24">
        <f>IF(OR($K9="",$T9=""),"",IFERROR($T9-$K9,""))</f>
        <v/>
      </c>
      <c r="AE9" s="32">
        <f>IF(OR($S9="",$AB9=""),"",IFERROR($AB9-$S9,""))</f>
        <v/>
      </c>
      <c r="AF9" s="32">
        <f>IF(OR($AA9="",$AB9=""),"",IFERROR($AB9-$AA9,""))</f>
        <v/>
      </c>
      <c r="AG9" s="33">
        <f>IF(OR($AB9="",$AF9=""),"",IFERROR($AF9/$AB9,""))</f>
        <v/>
      </c>
    </row>
    <row r="10" ht="30" customHeight="1">
      <c r="A10" s="18" t="inlineStr">
        <is>
          <t>DEMO-J006</t>
        </is>
      </c>
      <c r="B10" s="19" t="inlineStr">
        <is>
          <t>Fictional Juniper Clock School</t>
        </is>
      </c>
      <c r="C10" s="19" t="inlineStr">
        <is>
          <t>Provide replacement filter kit</t>
        </is>
      </c>
      <c r="D10" s="19" t="inlineStr">
        <is>
          <t>Demo rooftop filter bank</t>
        </is>
      </c>
      <c r="E10" s="20" t="inlineStr">
        <is>
          <t>Fictional Tech Avery</t>
        </is>
      </c>
      <c r="F10" s="34" t="n">
        <v>46247</v>
      </c>
      <c r="G10" s="22" t="n">
        <v>12</v>
      </c>
      <c r="H10" s="20" t="inlineStr">
        <is>
          <t>unit</t>
        </is>
      </c>
      <c r="I10" s="20" t="inlineStr">
        <is>
          <t>Customer</t>
        </is>
      </c>
      <c r="J10" s="20" t="inlineStr">
        <is>
          <t>Complete</t>
        </is>
      </c>
      <c r="K10" s="22" t="n">
        <v>0</v>
      </c>
      <c r="L10" s="31">
        <f>IF($A10="","",IF($K10="","",IFERROR(VLOOKUP($E10,Assumptions!$D$4:$E$8,2,FALSE),"")))</f>
        <v/>
      </c>
      <c r="M10" s="31">
        <f>IF($A10="","",IF(OR($K10="",$L10=""),"",IFERROR($K10*$L10,"")))</f>
        <v/>
      </c>
      <c r="N10" s="35" t="n">
        <v>480</v>
      </c>
      <c r="O10" s="35" t="n">
        <v>0</v>
      </c>
      <c r="P10" s="35" t="n">
        <v>0</v>
      </c>
      <c r="Q10" s="31">
        <f>IF($A10="","",IF(COUNT($K10,$N10:$P10)=0,"",IFERROR(SUM($M10:$P10)*Assumptions!$B$4,"")))</f>
        <v/>
      </c>
      <c r="R10" s="31">
        <f>IF($A10="","",IF(COUNT($K10,$N10:$P10)=0,"",IFERROR(SUM($M10:$Q10),"")))</f>
        <v/>
      </c>
      <c r="S10" s="35" t="n">
        <v>750</v>
      </c>
      <c r="T10" s="22" t="n">
        <v>0</v>
      </c>
      <c r="U10" s="31">
        <f>IF($A10="","",IF($T10="","",IFERROR(VLOOKUP($E10,Assumptions!$D$4:$E$8,2,FALSE),"")))</f>
        <v/>
      </c>
      <c r="V10" s="31">
        <f>IF($A10="","",IF(OR($T10="",$U10=""),"",IFERROR($T10*$U10,"")))</f>
        <v/>
      </c>
      <c r="W10" s="35" t="n">
        <v>460</v>
      </c>
      <c r="X10" s="35" t="n">
        <v>0</v>
      </c>
      <c r="Y10" s="35" t="n">
        <v>0</v>
      </c>
      <c r="Z10" s="31">
        <f>IF($A10="","",IF(COUNT($T10,$W10:$Y10)=0,"",IFERROR(SUM($V10:$Y10)*Assumptions!$B$4,"")))</f>
        <v/>
      </c>
      <c r="AA10" s="31">
        <f>IF($A10="","",IF(COUNT($T10,$W10:$Y10)=0,"",IFERROR(SUM($V10:$Z10),"")))</f>
        <v/>
      </c>
      <c r="AB10" s="35" t="n">
        <v>750</v>
      </c>
      <c r="AC10" s="31">
        <f>IF(OR($R10="",$AA10=""),"",IFERROR($AA10-$R10,""))</f>
        <v/>
      </c>
      <c r="AD10" s="25">
        <f>IF(OR($K10="",$T10=""),"",IFERROR($T10-$K10,""))</f>
        <v/>
      </c>
      <c r="AE10" s="31">
        <f>IF(OR($S10="",$AB10=""),"",IFERROR($AB10-$S10,""))</f>
        <v/>
      </c>
      <c r="AF10" s="31">
        <f>IF(OR($AA10="",$AB10=""),"",IFERROR($AB10-$AA10,""))</f>
        <v/>
      </c>
      <c r="AG10" s="36">
        <f>IF(OR($AB10="",$AF10=""),"",IFERROR($AF10/$AB10,""))</f>
        <v/>
      </c>
    </row>
    <row r="11" ht="30" customHeight="1">
      <c r="A11" s="18" t="inlineStr">
        <is>
          <t>DEMO-J007</t>
        </is>
      </c>
      <c r="B11" s="19" t="inlineStr">
        <is>
          <t>Fictional Harbor Quilt Hall</t>
        </is>
      </c>
      <c r="C11" s="19" t="inlineStr">
        <is>
          <t>Replace supply fan assembly</t>
        </is>
      </c>
      <c r="D11" s="19" t="inlineStr">
        <is>
          <t>Demo rooftop supply fan</t>
        </is>
      </c>
      <c r="E11" s="20" t="inlineStr">
        <is>
          <t>Fictional Tech Casey</t>
        </is>
      </c>
      <c r="F11" s="34" t="n">
        <v>46260</v>
      </c>
      <c r="G11" s="22" t="n">
        <v>1</v>
      </c>
      <c r="H11" s="20" t="inlineStr">
        <is>
          <t>unit</t>
        </is>
      </c>
      <c r="I11" s="20" t="inlineStr">
        <is>
          <t>Contractor</t>
        </is>
      </c>
      <c r="J11" s="20" t="inlineStr">
        <is>
          <t>In Progress</t>
        </is>
      </c>
      <c r="K11" s="22" t="n">
        <v>16</v>
      </c>
      <c r="L11" s="32">
        <f>IF($A11="","",IF($K11="","",IFERROR(VLOOKUP($E11,Assumptions!$D$4:$E$8,2,FALSE),"")))</f>
        <v/>
      </c>
      <c r="M11" s="32">
        <f>IF($A11="","",IF(OR($K11="",$L11=""),"",IFERROR($K11*$L11,"")))</f>
        <v/>
      </c>
      <c r="N11" s="35" t="n">
        <v>600</v>
      </c>
      <c r="O11" s="35" t="n">
        <v>2300</v>
      </c>
      <c r="P11" s="35" t="n">
        <v>0</v>
      </c>
      <c r="Q11" s="32">
        <f>IF($A11="","",IF(COUNT($K11,$N11:$P11)=0,"",IFERROR(SUM($M11:$P11)*Assumptions!$B$4,"")))</f>
        <v/>
      </c>
      <c r="R11" s="32">
        <f>IF($A11="","",IF(COUNT($K11,$N11:$P11)=0,"",IFERROR(SUM($M11:$Q11),"")))</f>
        <v/>
      </c>
      <c r="S11" s="35" t="n">
        <v>4500</v>
      </c>
      <c r="T11" s="22" t="n">
        <v>8</v>
      </c>
      <c r="U11" s="32">
        <f>IF($A11="","",IF($T11="","",IFERROR(VLOOKUP($E11,Assumptions!$D$4:$E$8,2,FALSE),"")))</f>
        <v/>
      </c>
      <c r="V11" s="32">
        <f>IF($A11="","",IF(OR($T11="",$U11=""),"",IFERROR($T11*$U11,"")))</f>
        <v/>
      </c>
      <c r="W11" s="35" t="n">
        <v>300</v>
      </c>
      <c r="X11" s="35" t="n">
        <v>2200</v>
      </c>
      <c r="Y11" s="35" t="n">
        <v>0</v>
      </c>
      <c r="Z11" s="32">
        <f>IF($A11="","",IF(COUNT($T11,$W11:$Y11)=0,"",IFERROR(SUM($V11:$Y11)*Assumptions!$B$4,"")))</f>
        <v/>
      </c>
      <c r="AA11" s="32">
        <f>IF($A11="","",IF(COUNT($T11,$W11:$Y11)=0,"",IFERROR(SUM($V11:$Z11),"")))</f>
        <v/>
      </c>
      <c r="AB11" s="35" t="n"/>
      <c r="AC11" s="32">
        <f>IF(OR($R11="",$AA11=""),"",IFERROR($AA11-$R11,""))</f>
        <v/>
      </c>
      <c r="AD11" s="24">
        <f>IF(OR($K11="",$T11=""),"",IFERROR($T11-$K11,""))</f>
        <v/>
      </c>
      <c r="AE11" s="32">
        <f>IF(OR($S11="",$AB11=""),"",IFERROR($AB11-$S11,""))</f>
        <v/>
      </c>
      <c r="AF11" s="32">
        <f>IF(OR($AA11="",$AB11=""),"",IFERROR($AB11-$AA11,""))</f>
        <v/>
      </c>
      <c r="AG11" s="33">
        <f>IF(OR($AB11="",$AF11=""),"",IFERROR($AF11/$AB11,""))</f>
        <v/>
      </c>
    </row>
    <row r="12" ht="30" customHeight="1">
      <c r="A12" s="18" t="inlineStr">
        <is>
          <t>DEMO-J008</t>
        </is>
      </c>
      <c r="B12" s="19" t="inlineStr">
        <is>
          <t>Fictional Cobalt Umbrella Gym</t>
        </is>
      </c>
      <c r="C12" s="19" t="inlineStr">
        <is>
          <t>Diagnose comfort complaint</t>
        </is>
      </c>
      <c r="D12" s="19" t="inlineStr">
        <is>
          <t>Demo variable-air-volume zone</t>
        </is>
      </c>
      <c r="E12" s="20" t="inlineStr">
        <is>
          <t>Fictional Tech Devon</t>
        </is>
      </c>
      <c r="F12" s="34" t="n">
        <v>46269</v>
      </c>
      <c r="G12" s="22" t="n">
        <v>1</v>
      </c>
      <c r="H12" s="20" t="inlineStr">
        <is>
          <t>zone</t>
        </is>
      </c>
      <c r="I12" s="20" t="inlineStr">
        <is>
          <t>Contractor</t>
        </is>
      </c>
      <c r="J12" s="20" t="inlineStr">
        <is>
          <t>In Progress</t>
        </is>
      </c>
      <c r="K12" s="22" t="n">
        <v>6</v>
      </c>
      <c r="L12" s="31">
        <f>IF($A12="","",IF($K12="","",IFERROR(VLOOKUP($E12,Assumptions!$D$4:$E$8,2,FALSE),"")))</f>
        <v/>
      </c>
      <c r="M12" s="31">
        <f>IF($A12="","",IF(OR($K12="",$L12=""),"",IFERROR($K12*$L12,"")))</f>
        <v/>
      </c>
      <c r="N12" s="35" t="n">
        <v>150</v>
      </c>
      <c r="O12" s="35" t="n">
        <v>0</v>
      </c>
      <c r="P12" s="35" t="n">
        <v>0</v>
      </c>
      <c r="Q12" s="31">
        <f>IF($A12="","",IF(COUNT($K12,$N12:$P12)=0,"",IFERROR(SUM($M12:$P12)*Assumptions!$B$4,"")))</f>
        <v/>
      </c>
      <c r="R12" s="31">
        <f>IF($A12="","",IF(COUNT($K12,$N12:$P12)=0,"",IFERROR(SUM($M12:$Q12),"")))</f>
        <v/>
      </c>
      <c r="S12" s="35" t="n">
        <v>850</v>
      </c>
      <c r="T12" s="22" t="n">
        <v>5.5</v>
      </c>
      <c r="U12" s="31">
        <f>IF($A12="","",IF($T12="","",IFERROR(VLOOKUP($E12,Assumptions!$D$4:$E$8,2,FALSE),"")))</f>
        <v/>
      </c>
      <c r="V12" s="31">
        <f>IF($A12="","",IF(OR($T12="",$U12=""),"",IFERROR($T12*$U12,"")))</f>
        <v/>
      </c>
      <c r="W12" s="35" t="n">
        <v>80</v>
      </c>
      <c r="X12" s="35" t="n">
        <v>0</v>
      </c>
      <c r="Y12" s="35" t="n">
        <v>0</v>
      </c>
      <c r="Z12" s="31">
        <f>IF($A12="","",IF(COUNT($T12,$W12:$Y12)=0,"",IFERROR(SUM($V12:$Y12)*Assumptions!$B$4,"")))</f>
        <v/>
      </c>
      <c r="AA12" s="31">
        <f>IF($A12="","",IF(COUNT($T12,$W12:$Y12)=0,"",IFERROR(SUM($V12:$Z12),"")))</f>
        <v/>
      </c>
      <c r="AB12" s="35" t="n"/>
      <c r="AC12" s="31">
        <f>IF(OR($R12="",$AA12=""),"",IFERROR($AA12-$R12,""))</f>
        <v/>
      </c>
      <c r="AD12" s="25">
        <f>IF(OR($K12="",$T12=""),"",IFERROR($T12-$K12,""))</f>
        <v/>
      </c>
      <c r="AE12" s="31">
        <f>IF(OR($S12="",$AB12=""),"",IFERROR($AB12-$S12,""))</f>
        <v/>
      </c>
      <c r="AF12" s="31">
        <f>IF(OR($AA12="",$AB12=""),"",IFERROR($AB12-$AA12,""))</f>
        <v/>
      </c>
      <c r="AG12" s="36">
        <f>IF(OR($AB12="",$AF12=""),"",IFERROR($AF12/$AB12,""))</f>
        <v/>
      </c>
    </row>
    <row r="13" ht="30" customHeight="1">
      <c r="A13" s="18" t="inlineStr">
        <is>
          <t>DEMO-J009</t>
        </is>
      </c>
      <c r="B13" s="19" t="inlineStr">
        <is>
          <t>Fictional Peach Compass Clinic</t>
        </is>
      </c>
      <c r="C13" s="19" t="inlineStr">
        <is>
          <t>Replace condensing unit</t>
        </is>
      </c>
      <c r="D13" s="19" t="inlineStr">
        <is>
          <t>Demo 4-ton condensing unit</t>
        </is>
      </c>
      <c r="E13" s="20" t="inlineStr">
        <is>
          <t>Fictional Tech Blair</t>
        </is>
      </c>
      <c r="F13" s="34" t="n">
        <v>46283</v>
      </c>
      <c r="G13" s="22" t="n">
        <v>1</v>
      </c>
      <c r="H13" s="20" t="inlineStr">
        <is>
          <t>system</t>
        </is>
      </c>
      <c r="I13" s="20" t="inlineStr">
        <is>
          <t>Contractor</t>
        </is>
      </c>
      <c r="J13" s="20" t="inlineStr">
        <is>
          <t>Scheduled</t>
        </is>
      </c>
      <c r="K13" s="22" t="n">
        <v>20</v>
      </c>
      <c r="L13" s="32">
        <f>IF($A13="","",IF($K13="","",IFERROR(VLOOKUP($E13,Assumptions!$D$4:$E$8,2,FALSE),"")))</f>
        <v/>
      </c>
      <c r="M13" s="32">
        <f>IF($A13="","",IF(OR($K13="",$L13=""),"",IFERROR($K13*$L13,"")))</f>
        <v/>
      </c>
      <c r="N13" s="35" t="n">
        <v>700</v>
      </c>
      <c r="O13" s="35" t="n">
        <v>3900</v>
      </c>
      <c r="P13" s="35" t="n">
        <v>350</v>
      </c>
      <c r="Q13" s="32">
        <f>IF($A13="","",IF(COUNT($K13,$N13:$P13)=0,"",IFERROR(SUM($M13:$P13)*Assumptions!$B$4,"")))</f>
        <v/>
      </c>
      <c r="R13" s="32">
        <f>IF($A13="","",IF(COUNT($K13,$N13:$P13)=0,"",IFERROR(SUM($M13:$Q13),"")))</f>
        <v/>
      </c>
      <c r="S13" s="35" t="n">
        <v>7900</v>
      </c>
      <c r="T13" s="22" t="n"/>
      <c r="U13" s="32">
        <f>IF($A13="","",IF($T13="","",IFERROR(VLOOKUP($E13,Assumptions!$D$4:$E$8,2,FALSE),"")))</f>
        <v/>
      </c>
      <c r="V13" s="32">
        <f>IF($A13="","",IF(OR($T13="",$U13=""),"",IFERROR($T13*$U13,"")))</f>
        <v/>
      </c>
      <c r="W13" s="35" t="n"/>
      <c r="X13" s="35" t="n"/>
      <c r="Y13" s="35" t="n"/>
      <c r="Z13" s="32">
        <f>IF($A13="","",IF(COUNT($T13,$W13:$Y13)=0,"",IFERROR(SUM($V13:$Y13)*Assumptions!$B$4,"")))</f>
        <v/>
      </c>
      <c r="AA13" s="32">
        <f>IF($A13="","",IF(COUNT($T13,$W13:$Y13)=0,"",IFERROR(SUM($V13:$Z13),"")))</f>
        <v/>
      </c>
      <c r="AB13" s="35" t="n"/>
      <c r="AC13" s="32">
        <f>IF(OR($R13="",$AA13=""),"",IFERROR($AA13-$R13,""))</f>
        <v/>
      </c>
      <c r="AD13" s="24">
        <f>IF(OR($K13="",$T13=""),"",IFERROR($T13-$K13,""))</f>
        <v/>
      </c>
      <c r="AE13" s="32">
        <f>IF(OR($S13="",$AB13=""),"",IFERROR($AB13-$S13,""))</f>
        <v/>
      </c>
      <c r="AF13" s="32">
        <f>IF(OR($AA13="",$AB13=""),"",IFERROR($AB13-$AA13,""))</f>
        <v/>
      </c>
      <c r="AG13" s="33">
        <f>IF(OR($AB13="",$AF13=""),"",IFERROR($AF13/$AB13,""))</f>
        <v/>
      </c>
    </row>
    <row r="14" ht="30" customHeight="1">
      <c r="A14" s="18" t="inlineStr">
        <is>
          <t>DEMO-J010</t>
        </is>
      </c>
      <c r="B14" s="19" t="inlineStr">
        <is>
          <t>Fictional Meadow Rocket Apartments</t>
        </is>
      </c>
      <c r="C14" s="19" t="inlineStr">
        <is>
          <t>Clean common-area duct sections</t>
        </is>
      </c>
      <c r="D14" s="19" t="inlineStr">
        <is>
          <t>Demo common-area duct system</t>
        </is>
      </c>
      <c r="E14" s="20" t="inlineStr">
        <is>
          <t>Fictional Tech Ellis</t>
        </is>
      </c>
      <c r="F14" s="34" t="n">
        <v>46291</v>
      </c>
      <c r="G14" s="22" t="n">
        <v>180</v>
      </c>
      <c r="H14" s="20" t="inlineStr">
        <is>
          <t>linear foot</t>
        </is>
      </c>
      <c r="I14" s="20" t="inlineStr">
        <is>
          <t>Shared</t>
        </is>
      </c>
      <c r="J14" s="20" t="inlineStr">
        <is>
          <t>Draft</t>
        </is>
      </c>
      <c r="K14" s="22" t="n">
        <v>32</v>
      </c>
      <c r="L14" s="31">
        <f>IF($A14="","",IF($K14="","",IFERROR(VLOOKUP($E14,Assumptions!$D$4:$E$8,2,FALSE),"")))</f>
        <v/>
      </c>
      <c r="M14" s="31">
        <f>IF($A14="","",IF(OR($K14="",$L14=""),"",IFERROR($K14*$L14,"")))</f>
        <v/>
      </c>
      <c r="N14" s="35" t="n">
        <v>950</v>
      </c>
      <c r="O14" s="35" t="n">
        <v>450</v>
      </c>
      <c r="P14" s="35" t="n">
        <v>1200</v>
      </c>
      <c r="Q14" s="31">
        <f>IF($A14="","",IF(COUNT($K14,$N14:$P14)=0,"",IFERROR(SUM($M14:$P14)*Assumptions!$B$4,"")))</f>
        <v/>
      </c>
      <c r="R14" s="31">
        <f>IF($A14="","",IF(COUNT($K14,$N14:$P14)=0,"",IFERROR(SUM($M14:$Q14),"")))</f>
        <v/>
      </c>
      <c r="S14" s="35" t="n">
        <v>6200</v>
      </c>
      <c r="T14" s="22" t="n"/>
      <c r="U14" s="31">
        <f>IF($A14="","",IF($T14="","",IFERROR(VLOOKUP($E14,Assumptions!$D$4:$E$8,2,FALSE),"")))</f>
        <v/>
      </c>
      <c r="V14" s="31">
        <f>IF($A14="","",IF(OR($T14="",$U14=""),"",IFERROR($T14*$U14,"")))</f>
        <v/>
      </c>
      <c r="W14" s="35" t="n"/>
      <c r="X14" s="35" t="n"/>
      <c r="Y14" s="35" t="n"/>
      <c r="Z14" s="31">
        <f>IF($A14="","",IF(COUNT($T14,$W14:$Y14)=0,"",IFERROR(SUM($V14:$Y14)*Assumptions!$B$4,"")))</f>
        <v/>
      </c>
      <c r="AA14" s="31">
        <f>IF($A14="","",IF(COUNT($T14,$W14:$Y14)=0,"",IFERROR(SUM($V14:$Z14),"")))</f>
        <v/>
      </c>
      <c r="AB14" s="35" t="n"/>
      <c r="AC14" s="31">
        <f>IF(OR($R14="",$AA14=""),"",IFERROR($AA14-$R14,""))</f>
        <v/>
      </c>
      <c r="AD14" s="25">
        <f>IF(OR($K14="",$T14=""),"",IFERROR($T14-$K14,""))</f>
        <v/>
      </c>
      <c r="AE14" s="31">
        <f>IF(OR($S14="",$AB14=""),"",IFERROR($AB14-$S14,""))</f>
        <v/>
      </c>
      <c r="AF14" s="31">
        <f>IF(OR($AA14="",$AB14=""),"",IFERROR($AB14-$AA14,""))</f>
        <v/>
      </c>
      <c r="AG14" s="36">
        <f>IF(OR($AB14="",$AF14=""),"",IFERROR($AF14/$AB14,""))</f>
        <v/>
      </c>
    </row>
    <row r="15" ht="22" customHeight="1">
      <c r="A15" s="18" t="n"/>
      <c r="B15" s="19" t="n"/>
      <c r="C15" s="19" t="n"/>
      <c r="D15" s="19" t="n"/>
      <c r="E15" s="20" t="n"/>
      <c r="F15" s="34" t="n"/>
      <c r="G15" s="22" t="n"/>
      <c r="H15" s="20" t="n"/>
      <c r="I15" s="20" t="n"/>
      <c r="J15" s="20" t="n"/>
      <c r="K15" s="22" t="n"/>
      <c r="L15" s="32">
        <f>IF($A15="","",IF($K15="","",IFERROR(VLOOKUP($E15,Assumptions!$D$4:$E$8,2,FALSE),"")))</f>
        <v/>
      </c>
      <c r="M15" s="32">
        <f>IF($A15="","",IF(OR($K15="",$L15=""),"",IFERROR($K15*$L15,"")))</f>
        <v/>
      </c>
      <c r="N15" s="35" t="n"/>
      <c r="O15" s="35" t="n"/>
      <c r="P15" s="35" t="n"/>
      <c r="Q15" s="32">
        <f>IF($A15="","",IF(COUNT($K15,$N15:$P15)=0,"",IFERROR(SUM($M15:$P15)*Assumptions!$B$4,"")))</f>
        <v/>
      </c>
      <c r="R15" s="32">
        <f>IF($A15="","",IF(COUNT($K15,$N15:$P15)=0,"",IFERROR(SUM($M15:$Q15),"")))</f>
        <v/>
      </c>
      <c r="S15" s="35" t="n"/>
      <c r="T15" s="22" t="n"/>
      <c r="U15" s="32">
        <f>IF($A15="","",IF($T15="","",IFERROR(VLOOKUP($E15,Assumptions!$D$4:$E$8,2,FALSE),"")))</f>
        <v/>
      </c>
      <c r="V15" s="32">
        <f>IF($A15="","",IF(OR($T15="",$U15=""),"",IFERROR($T15*$U15,"")))</f>
        <v/>
      </c>
      <c r="W15" s="35" t="n"/>
      <c r="X15" s="35" t="n"/>
      <c r="Y15" s="35" t="n"/>
      <c r="Z15" s="32">
        <f>IF($A15="","",IF(COUNT($T15,$W15:$Y15)=0,"",IFERROR(SUM($V15:$Y15)*Assumptions!$B$4,"")))</f>
        <v/>
      </c>
      <c r="AA15" s="32">
        <f>IF($A15="","",IF(COUNT($T15,$W15:$Y15)=0,"",IFERROR(SUM($V15:$Z15),"")))</f>
        <v/>
      </c>
      <c r="AB15" s="35" t="n"/>
      <c r="AC15" s="32">
        <f>IF(OR($R15="",$AA15=""),"",IFERROR($AA15-$R15,""))</f>
        <v/>
      </c>
      <c r="AD15" s="24">
        <f>IF(OR($K15="",$T15=""),"",IFERROR($T15-$K15,""))</f>
        <v/>
      </c>
      <c r="AE15" s="32">
        <f>IF(OR($S15="",$AB15=""),"",IFERROR($AB15-$S15,""))</f>
        <v/>
      </c>
      <c r="AF15" s="32">
        <f>IF(OR($AA15="",$AB15=""),"",IFERROR($AB15-$AA15,""))</f>
        <v/>
      </c>
      <c r="AG15" s="33">
        <f>IF(OR($AB15="",$AF15=""),"",IFERROR($AF15/$AB15,""))</f>
        <v/>
      </c>
    </row>
    <row r="16" ht="22" customHeight="1">
      <c r="A16" s="18" t="n"/>
      <c r="B16" s="19" t="n"/>
      <c r="C16" s="19" t="n"/>
      <c r="D16" s="19" t="n"/>
      <c r="E16" s="20" t="n"/>
      <c r="F16" s="34" t="n"/>
      <c r="G16" s="22" t="n"/>
      <c r="H16" s="20" t="n"/>
      <c r="I16" s="20" t="n"/>
      <c r="J16" s="20" t="n"/>
      <c r="K16" s="22" t="n"/>
      <c r="L16" s="31">
        <f>IF($A16="","",IF($K16="","",IFERROR(VLOOKUP($E16,Assumptions!$D$4:$E$8,2,FALSE),"")))</f>
        <v/>
      </c>
      <c r="M16" s="31">
        <f>IF($A16="","",IF(OR($K16="",$L16=""),"",IFERROR($K16*$L16,"")))</f>
        <v/>
      </c>
      <c r="N16" s="35" t="n"/>
      <c r="O16" s="35" t="n"/>
      <c r="P16" s="35" t="n"/>
      <c r="Q16" s="31">
        <f>IF($A16="","",IF(COUNT($K16,$N16:$P16)=0,"",IFERROR(SUM($M16:$P16)*Assumptions!$B$4,"")))</f>
        <v/>
      </c>
      <c r="R16" s="31">
        <f>IF($A16="","",IF(COUNT($K16,$N16:$P16)=0,"",IFERROR(SUM($M16:$Q16),"")))</f>
        <v/>
      </c>
      <c r="S16" s="35" t="n"/>
      <c r="T16" s="22" t="n"/>
      <c r="U16" s="31">
        <f>IF($A16="","",IF($T16="","",IFERROR(VLOOKUP($E16,Assumptions!$D$4:$E$8,2,FALSE),"")))</f>
        <v/>
      </c>
      <c r="V16" s="31">
        <f>IF($A16="","",IF(OR($T16="",$U16=""),"",IFERROR($T16*$U16,"")))</f>
        <v/>
      </c>
      <c r="W16" s="35" t="n"/>
      <c r="X16" s="35" t="n"/>
      <c r="Y16" s="35" t="n"/>
      <c r="Z16" s="31">
        <f>IF($A16="","",IF(COUNT($T16,$W16:$Y16)=0,"",IFERROR(SUM($V16:$Y16)*Assumptions!$B$4,"")))</f>
        <v/>
      </c>
      <c r="AA16" s="31">
        <f>IF($A16="","",IF(COUNT($T16,$W16:$Y16)=0,"",IFERROR(SUM($V16:$Z16),"")))</f>
        <v/>
      </c>
      <c r="AB16" s="35" t="n"/>
      <c r="AC16" s="31">
        <f>IF(OR($R16="",$AA16=""),"",IFERROR($AA16-$R16,""))</f>
        <v/>
      </c>
      <c r="AD16" s="25">
        <f>IF(OR($K16="",$T16=""),"",IFERROR($T16-$K16,""))</f>
        <v/>
      </c>
      <c r="AE16" s="31">
        <f>IF(OR($S16="",$AB16=""),"",IFERROR($AB16-$S16,""))</f>
        <v/>
      </c>
      <c r="AF16" s="31">
        <f>IF(OR($AA16="",$AB16=""),"",IFERROR($AB16-$AA16,""))</f>
        <v/>
      </c>
      <c r="AG16" s="36">
        <f>IF(OR($AB16="",$AF16=""),"",IFERROR($AF16/$AB16,""))</f>
        <v/>
      </c>
    </row>
    <row r="17" ht="22" customHeight="1">
      <c r="A17" s="18" t="n"/>
      <c r="B17" s="19" t="n"/>
      <c r="C17" s="19" t="n"/>
      <c r="D17" s="19" t="n"/>
      <c r="E17" s="20" t="n"/>
      <c r="F17" s="34" t="n"/>
      <c r="G17" s="22" t="n"/>
      <c r="H17" s="20" t="n"/>
      <c r="I17" s="20" t="n"/>
      <c r="J17" s="20" t="n"/>
      <c r="K17" s="22" t="n"/>
      <c r="L17" s="32">
        <f>IF($A17="","",IF($K17="","",IFERROR(VLOOKUP($E17,Assumptions!$D$4:$E$8,2,FALSE),"")))</f>
        <v/>
      </c>
      <c r="M17" s="32">
        <f>IF($A17="","",IF(OR($K17="",$L17=""),"",IFERROR($K17*$L17,"")))</f>
        <v/>
      </c>
      <c r="N17" s="35" t="n"/>
      <c r="O17" s="35" t="n"/>
      <c r="P17" s="35" t="n"/>
      <c r="Q17" s="32">
        <f>IF($A17="","",IF(COUNT($K17,$N17:$P17)=0,"",IFERROR(SUM($M17:$P17)*Assumptions!$B$4,"")))</f>
        <v/>
      </c>
      <c r="R17" s="32">
        <f>IF($A17="","",IF(COUNT($K17,$N17:$P17)=0,"",IFERROR(SUM($M17:$Q17),"")))</f>
        <v/>
      </c>
      <c r="S17" s="35" t="n"/>
      <c r="T17" s="22" t="n"/>
      <c r="U17" s="32">
        <f>IF($A17="","",IF($T17="","",IFERROR(VLOOKUP($E17,Assumptions!$D$4:$E$8,2,FALSE),"")))</f>
        <v/>
      </c>
      <c r="V17" s="32">
        <f>IF($A17="","",IF(OR($T17="",$U17=""),"",IFERROR($T17*$U17,"")))</f>
        <v/>
      </c>
      <c r="W17" s="35" t="n"/>
      <c r="X17" s="35" t="n"/>
      <c r="Y17" s="35" t="n"/>
      <c r="Z17" s="32">
        <f>IF($A17="","",IF(COUNT($T17,$W17:$Y17)=0,"",IFERROR(SUM($V17:$Y17)*Assumptions!$B$4,"")))</f>
        <v/>
      </c>
      <c r="AA17" s="32">
        <f>IF($A17="","",IF(COUNT($T17,$W17:$Y17)=0,"",IFERROR(SUM($V17:$Z17),"")))</f>
        <v/>
      </c>
      <c r="AB17" s="35" t="n"/>
      <c r="AC17" s="32">
        <f>IF(OR($R17="",$AA17=""),"",IFERROR($AA17-$R17,""))</f>
        <v/>
      </c>
      <c r="AD17" s="24">
        <f>IF(OR($K17="",$T17=""),"",IFERROR($T17-$K17,""))</f>
        <v/>
      </c>
      <c r="AE17" s="32">
        <f>IF(OR($S17="",$AB17=""),"",IFERROR($AB17-$S17,""))</f>
        <v/>
      </c>
      <c r="AF17" s="32">
        <f>IF(OR($AA17="",$AB17=""),"",IFERROR($AB17-$AA17,""))</f>
        <v/>
      </c>
      <c r="AG17" s="33">
        <f>IF(OR($AB17="",$AF17=""),"",IFERROR($AF17/$AB17,""))</f>
        <v/>
      </c>
    </row>
    <row r="18" ht="22" customHeight="1">
      <c r="A18" s="18" t="n"/>
      <c r="B18" s="19" t="n"/>
      <c r="C18" s="19" t="n"/>
      <c r="D18" s="19" t="n"/>
      <c r="E18" s="20" t="n"/>
      <c r="F18" s="34" t="n"/>
      <c r="G18" s="22" t="n"/>
      <c r="H18" s="20" t="n"/>
      <c r="I18" s="20" t="n"/>
      <c r="J18" s="20" t="n"/>
      <c r="K18" s="22" t="n"/>
      <c r="L18" s="31">
        <f>IF($A18="","",IF($K18="","",IFERROR(VLOOKUP($E18,Assumptions!$D$4:$E$8,2,FALSE),"")))</f>
        <v/>
      </c>
      <c r="M18" s="31">
        <f>IF($A18="","",IF(OR($K18="",$L18=""),"",IFERROR($K18*$L18,"")))</f>
        <v/>
      </c>
      <c r="N18" s="35" t="n"/>
      <c r="O18" s="35" t="n"/>
      <c r="P18" s="35" t="n"/>
      <c r="Q18" s="31">
        <f>IF($A18="","",IF(COUNT($K18,$N18:$P18)=0,"",IFERROR(SUM($M18:$P18)*Assumptions!$B$4,"")))</f>
        <v/>
      </c>
      <c r="R18" s="31">
        <f>IF($A18="","",IF(COUNT($K18,$N18:$P18)=0,"",IFERROR(SUM($M18:$Q18),"")))</f>
        <v/>
      </c>
      <c r="S18" s="35" t="n"/>
      <c r="T18" s="22" t="n"/>
      <c r="U18" s="31">
        <f>IF($A18="","",IF($T18="","",IFERROR(VLOOKUP($E18,Assumptions!$D$4:$E$8,2,FALSE),"")))</f>
        <v/>
      </c>
      <c r="V18" s="31">
        <f>IF($A18="","",IF(OR($T18="",$U18=""),"",IFERROR($T18*$U18,"")))</f>
        <v/>
      </c>
      <c r="W18" s="35" t="n"/>
      <c r="X18" s="35" t="n"/>
      <c r="Y18" s="35" t="n"/>
      <c r="Z18" s="31">
        <f>IF($A18="","",IF(COUNT($T18,$W18:$Y18)=0,"",IFERROR(SUM($V18:$Y18)*Assumptions!$B$4,"")))</f>
        <v/>
      </c>
      <c r="AA18" s="31">
        <f>IF($A18="","",IF(COUNT($T18,$W18:$Y18)=0,"",IFERROR(SUM($V18:$Z18),"")))</f>
        <v/>
      </c>
      <c r="AB18" s="35" t="n"/>
      <c r="AC18" s="31">
        <f>IF(OR($R18="",$AA18=""),"",IFERROR($AA18-$R18,""))</f>
        <v/>
      </c>
      <c r="AD18" s="25">
        <f>IF(OR($K18="",$T18=""),"",IFERROR($T18-$K18,""))</f>
        <v/>
      </c>
      <c r="AE18" s="31">
        <f>IF(OR($S18="",$AB18=""),"",IFERROR($AB18-$S18,""))</f>
        <v/>
      </c>
      <c r="AF18" s="31">
        <f>IF(OR($AA18="",$AB18=""),"",IFERROR($AB18-$AA18,""))</f>
        <v/>
      </c>
      <c r="AG18" s="36">
        <f>IF(OR($AB18="",$AF18=""),"",IFERROR($AF18/$AB18,""))</f>
        <v/>
      </c>
    </row>
    <row r="19" ht="22" customHeight="1">
      <c r="A19" s="18" t="n"/>
      <c r="B19" s="19" t="n"/>
      <c r="C19" s="19" t="n"/>
      <c r="D19" s="19" t="n"/>
      <c r="E19" s="20" t="n"/>
      <c r="F19" s="34" t="n"/>
      <c r="G19" s="22" t="n"/>
      <c r="H19" s="20" t="n"/>
      <c r="I19" s="20" t="n"/>
      <c r="J19" s="20" t="n"/>
      <c r="K19" s="22" t="n"/>
      <c r="L19" s="32">
        <f>IF($A19="","",IF($K19="","",IFERROR(VLOOKUP($E19,Assumptions!$D$4:$E$8,2,FALSE),"")))</f>
        <v/>
      </c>
      <c r="M19" s="32">
        <f>IF($A19="","",IF(OR($K19="",$L19=""),"",IFERROR($K19*$L19,"")))</f>
        <v/>
      </c>
      <c r="N19" s="35" t="n"/>
      <c r="O19" s="35" t="n"/>
      <c r="P19" s="35" t="n"/>
      <c r="Q19" s="32">
        <f>IF($A19="","",IF(COUNT($K19,$N19:$P19)=0,"",IFERROR(SUM($M19:$P19)*Assumptions!$B$4,"")))</f>
        <v/>
      </c>
      <c r="R19" s="32">
        <f>IF($A19="","",IF(COUNT($K19,$N19:$P19)=0,"",IFERROR(SUM($M19:$Q19),"")))</f>
        <v/>
      </c>
      <c r="S19" s="35" t="n"/>
      <c r="T19" s="22" t="n"/>
      <c r="U19" s="32">
        <f>IF($A19="","",IF($T19="","",IFERROR(VLOOKUP($E19,Assumptions!$D$4:$E$8,2,FALSE),"")))</f>
        <v/>
      </c>
      <c r="V19" s="32">
        <f>IF($A19="","",IF(OR($T19="",$U19=""),"",IFERROR($T19*$U19,"")))</f>
        <v/>
      </c>
      <c r="W19" s="35" t="n"/>
      <c r="X19" s="35" t="n"/>
      <c r="Y19" s="35" t="n"/>
      <c r="Z19" s="32">
        <f>IF($A19="","",IF(COUNT($T19,$W19:$Y19)=0,"",IFERROR(SUM($V19:$Y19)*Assumptions!$B$4,"")))</f>
        <v/>
      </c>
      <c r="AA19" s="32">
        <f>IF($A19="","",IF(COUNT($T19,$W19:$Y19)=0,"",IFERROR(SUM($V19:$Z19),"")))</f>
        <v/>
      </c>
      <c r="AB19" s="35" t="n"/>
      <c r="AC19" s="32">
        <f>IF(OR($R19="",$AA19=""),"",IFERROR($AA19-$R19,""))</f>
        <v/>
      </c>
      <c r="AD19" s="24">
        <f>IF(OR($K19="",$T19=""),"",IFERROR($T19-$K19,""))</f>
        <v/>
      </c>
      <c r="AE19" s="32">
        <f>IF(OR($S19="",$AB19=""),"",IFERROR($AB19-$S19,""))</f>
        <v/>
      </c>
      <c r="AF19" s="32">
        <f>IF(OR($AA19="",$AB19=""),"",IFERROR($AB19-$AA19,""))</f>
        <v/>
      </c>
      <c r="AG19" s="33">
        <f>IF(OR($AB19="",$AF19=""),"",IFERROR($AF19/$AB19,""))</f>
        <v/>
      </c>
    </row>
    <row r="20" ht="22" customHeight="1">
      <c r="A20" s="18" t="n"/>
      <c r="B20" s="19" t="n"/>
      <c r="C20" s="19" t="n"/>
      <c r="D20" s="19" t="n"/>
      <c r="E20" s="20" t="n"/>
      <c r="F20" s="34" t="n"/>
      <c r="G20" s="22" t="n"/>
      <c r="H20" s="20" t="n"/>
      <c r="I20" s="20" t="n"/>
      <c r="J20" s="20" t="n"/>
      <c r="K20" s="22" t="n"/>
      <c r="L20" s="31">
        <f>IF($A20="","",IF($K20="","",IFERROR(VLOOKUP($E20,Assumptions!$D$4:$E$8,2,FALSE),"")))</f>
        <v/>
      </c>
      <c r="M20" s="31">
        <f>IF($A20="","",IF(OR($K20="",$L20=""),"",IFERROR($K20*$L20,"")))</f>
        <v/>
      </c>
      <c r="N20" s="35" t="n"/>
      <c r="O20" s="35" t="n"/>
      <c r="P20" s="35" t="n"/>
      <c r="Q20" s="31">
        <f>IF($A20="","",IF(COUNT($K20,$N20:$P20)=0,"",IFERROR(SUM($M20:$P20)*Assumptions!$B$4,"")))</f>
        <v/>
      </c>
      <c r="R20" s="31">
        <f>IF($A20="","",IF(COUNT($K20,$N20:$P20)=0,"",IFERROR(SUM($M20:$Q20),"")))</f>
        <v/>
      </c>
      <c r="S20" s="35" t="n"/>
      <c r="T20" s="22" t="n"/>
      <c r="U20" s="31">
        <f>IF($A20="","",IF($T20="","",IFERROR(VLOOKUP($E20,Assumptions!$D$4:$E$8,2,FALSE),"")))</f>
        <v/>
      </c>
      <c r="V20" s="31">
        <f>IF($A20="","",IF(OR($T20="",$U20=""),"",IFERROR($T20*$U20,"")))</f>
        <v/>
      </c>
      <c r="W20" s="35" t="n"/>
      <c r="X20" s="35" t="n"/>
      <c r="Y20" s="35" t="n"/>
      <c r="Z20" s="31">
        <f>IF($A20="","",IF(COUNT($T20,$W20:$Y20)=0,"",IFERROR(SUM($V20:$Y20)*Assumptions!$B$4,"")))</f>
        <v/>
      </c>
      <c r="AA20" s="31">
        <f>IF($A20="","",IF(COUNT($T20,$W20:$Y20)=0,"",IFERROR(SUM($V20:$Z20),"")))</f>
        <v/>
      </c>
      <c r="AB20" s="35" t="n"/>
      <c r="AC20" s="31">
        <f>IF(OR($R20="",$AA20=""),"",IFERROR($AA20-$R20,""))</f>
        <v/>
      </c>
      <c r="AD20" s="25">
        <f>IF(OR($K20="",$T20=""),"",IFERROR($T20-$K20,""))</f>
        <v/>
      </c>
      <c r="AE20" s="31">
        <f>IF(OR($S20="",$AB20=""),"",IFERROR($AB20-$S20,""))</f>
        <v/>
      </c>
      <c r="AF20" s="31">
        <f>IF(OR($AA20="",$AB20=""),"",IFERROR($AB20-$AA20,""))</f>
        <v/>
      </c>
      <c r="AG20" s="36">
        <f>IF(OR($AB20="",$AF20=""),"",IFERROR($AF20/$AB20,""))</f>
        <v/>
      </c>
    </row>
    <row r="21" ht="22" customHeight="1">
      <c r="A21" s="18" t="n"/>
      <c r="B21" s="19" t="n"/>
      <c r="C21" s="19" t="n"/>
      <c r="D21" s="19" t="n"/>
      <c r="E21" s="20" t="n"/>
      <c r="F21" s="34" t="n"/>
      <c r="G21" s="22" t="n"/>
      <c r="H21" s="20" t="n"/>
      <c r="I21" s="20" t="n"/>
      <c r="J21" s="20" t="n"/>
      <c r="K21" s="22" t="n"/>
      <c r="L21" s="32">
        <f>IF($A21="","",IF($K21="","",IFERROR(VLOOKUP($E21,Assumptions!$D$4:$E$8,2,FALSE),"")))</f>
        <v/>
      </c>
      <c r="M21" s="32">
        <f>IF($A21="","",IF(OR($K21="",$L21=""),"",IFERROR($K21*$L21,"")))</f>
        <v/>
      </c>
      <c r="N21" s="35" t="n"/>
      <c r="O21" s="35" t="n"/>
      <c r="P21" s="35" t="n"/>
      <c r="Q21" s="32">
        <f>IF($A21="","",IF(COUNT($K21,$N21:$P21)=0,"",IFERROR(SUM($M21:$P21)*Assumptions!$B$4,"")))</f>
        <v/>
      </c>
      <c r="R21" s="32">
        <f>IF($A21="","",IF(COUNT($K21,$N21:$P21)=0,"",IFERROR(SUM($M21:$Q21),"")))</f>
        <v/>
      </c>
      <c r="S21" s="35" t="n"/>
      <c r="T21" s="22" t="n"/>
      <c r="U21" s="32">
        <f>IF($A21="","",IF($T21="","",IFERROR(VLOOKUP($E21,Assumptions!$D$4:$E$8,2,FALSE),"")))</f>
        <v/>
      </c>
      <c r="V21" s="32">
        <f>IF($A21="","",IF(OR($T21="",$U21=""),"",IFERROR($T21*$U21,"")))</f>
        <v/>
      </c>
      <c r="W21" s="35" t="n"/>
      <c r="X21" s="35" t="n"/>
      <c r="Y21" s="35" t="n"/>
      <c r="Z21" s="32">
        <f>IF($A21="","",IF(COUNT($T21,$W21:$Y21)=0,"",IFERROR(SUM($V21:$Y21)*Assumptions!$B$4,"")))</f>
        <v/>
      </c>
      <c r="AA21" s="32">
        <f>IF($A21="","",IF(COUNT($T21,$W21:$Y21)=0,"",IFERROR(SUM($V21:$Z21),"")))</f>
        <v/>
      </c>
      <c r="AB21" s="35" t="n"/>
      <c r="AC21" s="32">
        <f>IF(OR($R21="",$AA21=""),"",IFERROR($AA21-$R21,""))</f>
        <v/>
      </c>
      <c r="AD21" s="24">
        <f>IF(OR($K21="",$T21=""),"",IFERROR($T21-$K21,""))</f>
        <v/>
      </c>
      <c r="AE21" s="32">
        <f>IF(OR($S21="",$AB21=""),"",IFERROR($AB21-$S21,""))</f>
        <v/>
      </c>
      <c r="AF21" s="32">
        <f>IF(OR($AA21="",$AB21=""),"",IFERROR($AB21-$AA21,""))</f>
        <v/>
      </c>
      <c r="AG21" s="33">
        <f>IF(OR($AB21="",$AF21=""),"",IFERROR($AF21/$AB21,""))</f>
        <v/>
      </c>
    </row>
    <row r="22" ht="22" customHeight="1">
      <c r="A22" s="18" t="n"/>
      <c r="B22" s="19" t="n"/>
      <c r="C22" s="19" t="n"/>
      <c r="D22" s="19" t="n"/>
      <c r="E22" s="20" t="n"/>
      <c r="F22" s="34" t="n"/>
      <c r="G22" s="22" t="n"/>
      <c r="H22" s="20" t="n"/>
      <c r="I22" s="20" t="n"/>
      <c r="J22" s="20" t="n"/>
      <c r="K22" s="22" t="n"/>
      <c r="L22" s="31">
        <f>IF($A22="","",IF($K22="","",IFERROR(VLOOKUP($E22,Assumptions!$D$4:$E$8,2,FALSE),"")))</f>
        <v/>
      </c>
      <c r="M22" s="31">
        <f>IF($A22="","",IF(OR($K22="",$L22=""),"",IFERROR($K22*$L22,"")))</f>
        <v/>
      </c>
      <c r="N22" s="35" t="n"/>
      <c r="O22" s="35" t="n"/>
      <c r="P22" s="35" t="n"/>
      <c r="Q22" s="31">
        <f>IF($A22="","",IF(COUNT($K22,$N22:$P22)=0,"",IFERROR(SUM($M22:$P22)*Assumptions!$B$4,"")))</f>
        <v/>
      </c>
      <c r="R22" s="31">
        <f>IF($A22="","",IF(COUNT($K22,$N22:$P22)=0,"",IFERROR(SUM($M22:$Q22),"")))</f>
        <v/>
      </c>
      <c r="S22" s="35" t="n"/>
      <c r="T22" s="22" t="n"/>
      <c r="U22" s="31">
        <f>IF($A22="","",IF($T22="","",IFERROR(VLOOKUP($E22,Assumptions!$D$4:$E$8,2,FALSE),"")))</f>
        <v/>
      </c>
      <c r="V22" s="31">
        <f>IF($A22="","",IF(OR($T22="",$U22=""),"",IFERROR($T22*$U22,"")))</f>
        <v/>
      </c>
      <c r="W22" s="35" t="n"/>
      <c r="X22" s="35" t="n"/>
      <c r="Y22" s="35" t="n"/>
      <c r="Z22" s="31">
        <f>IF($A22="","",IF(COUNT($T22,$W22:$Y22)=0,"",IFERROR(SUM($V22:$Y22)*Assumptions!$B$4,"")))</f>
        <v/>
      </c>
      <c r="AA22" s="31">
        <f>IF($A22="","",IF(COUNT($T22,$W22:$Y22)=0,"",IFERROR(SUM($V22:$Z22),"")))</f>
        <v/>
      </c>
      <c r="AB22" s="35" t="n"/>
      <c r="AC22" s="31">
        <f>IF(OR($R22="",$AA22=""),"",IFERROR($AA22-$R22,""))</f>
        <v/>
      </c>
      <c r="AD22" s="25">
        <f>IF(OR($K22="",$T22=""),"",IFERROR($T22-$K22,""))</f>
        <v/>
      </c>
      <c r="AE22" s="31">
        <f>IF(OR($S22="",$AB22=""),"",IFERROR($AB22-$S22,""))</f>
        <v/>
      </c>
      <c r="AF22" s="31">
        <f>IF(OR($AA22="",$AB22=""),"",IFERROR($AB22-$AA22,""))</f>
        <v/>
      </c>
      <c r="AG22" s="36">
        <f>IF(OR($AB22="",$AF22=""),"",IFERROR($AF22/$AB22,""))</f>
        <v/>
      </c>
    </row>
    <row r="23" ht="22" customHeight="1">
      <c r="A23" s="18" t="n"/>
      <c r="B23" s="19" t="n"/>
      <c r="C23" s="19" t="n"/>
      <c r="D23" s="19" t="n"/>
      <c r="E23" s="20" t="n"/>
      <c r="F23" s="34" t="n"/>
      <c r="G23" s="22" t="n"/>
      <c r="H23" s="20" t="n"/>
      <c r="I23" s="20" t="n"/>
      <c r="J23" s="20" t="n"/>
      <c r="K23" s="22" t="n"/>
      <c r="L23" s="32">
        <f>IF($A23="","",IF($K23="","",IFERROR(VLOOKUP($E23,Assumptions!$D$4:$E$8,2,FALSE),"")))</f>
        <v/>
      </c>
      <c r="M23" s="32">
        <f>IF($A23="","",IF(OR($K23="",$L23=""),"",IFERROR($K23*$L23,"")))</f>
        <v/>
      </c>
      <c r="N23" s="35" t="n"/>
      <c r="O23" s="35" t="n"/>
      <c r="P23" s="35" t="n"/>
      <c r="Q23" s="32">
        <f>IF($A23="","",IF(COUNT($K23,$N23:$P23)=0,"",IFERROR(SUM($M23:$P23)*Assumptions!$B$4,"")))</f>
        <v/>
      </c>
      <c r="R23" s="32">
        <f>IF($A23="","",IF(COUNT($K23,$N23:$P23)=0,"",IFERROR(SUM($M23:$Q23),"")))</f>
        <v/>
      </c>
      <c r="S23" s="35" t="n"/>
      <c r="T23" s="22" t="n"/>
      <c r="U23" s="32">
        <f>IF($A23="","",IF($T23="","",IFERROR(VLOOKUP($E23,Assumptions!$D$4:$E$8,2,FALSE),"")))</f>
        <v/>
      </c>
      <c r="V23" s="32">
        <f>IF($A23="","",IF(OR($T23="",$U23=""),"",IFERROR($T23*$U23,"")))</f>
        <v/>
      </c>
      <c r="W23" s="35" t="n"/>
      <c r="X23" s="35" t="n"/>
      <c r="Y23" s="35" t="n"/>
      <c r="Z23" s="32">
        <f>IF($A23="","",IF(COUNT($T23,$W23:$Y23)=0,"",IFERROR(SUM($V23:$Y23)*Assumptions!$B$4,"")))</f>
        <v/>
      </c>
      <c r="AA23" s="32">
        <f>IF($A23="","",IF(COUNT($T23,$W23:$Y23)=0,"",IFERROR(SUM($V23:$Z23),"")))</f>
        <v/>
      </c>
      <c r="AB23" s="35" t="n"/>
      <c r="AC23" s="32">
        <f>IF(OR($R23="",$AA23=""),"",IFERROR($AA23-$R23,""))</f>
        <v/>
      </c>
      <c r="AD23" s="24">
        <f>IF(OR($K23="",$T23=""),"",IFERROR($T23-$K23,""))</f>
        <v/>
      </c>
      <c r="AE23" s="32">
        <f>IF(OR($S23="",$AB23=""),"",IFERROR($AB23-$S23,""))</f>
        <v/>
      </c>
      <c r="AF23" s="32">
        <f>IF(OR($AA23="",$AB23=""),"",IFERROR($AB23-$AA23,""))</f>
        <v/>
      </c>
      <c r="AG23" s="33">
        <f>IF(OR($AB23="",$AF23=""),"",IFERROR($AF23/$AB23,""))</f>
        <v/>
      </c>
    </row>
    <row r="24" ht="22" customHeight="1">
      <c r="A24" s="18" t="n"/>
      <c r="B24" s="19" t="n"/>
      <c r="C24" s="19" t="n"/>
      <c r="D24" s="19" t="n"/>
      <c r="E24" s="20" t="n"/>
      <c r="F24" s="34" t="n"/>
      <c r="G24" s="22" t="n"/>
      <c r="H24" s="20" t="n"/>
      <c r="I24" s="20" t="n"/>
      <c r="J24" s="20" t="n"/>
      <c r="K24" s="22" t="n"/>
      <c r="L24" s="31">
        <f>IF($A24="","",IF($K24="","",IFERROR(VLOOKUP($E24,Assumptions!$D$4:$E$8,2,FALSE),"")))</f>
        <v/>
      </c>
      <c r="M24" s="31">
        <f>IF($A24="","",IF(OR($K24="",$L24=""),"",IFERROR($K24*$L24,"")))</f>
        <v/>
      </c>
      <c r="N24" s="35" t="n"/>
      <c r="O24" s="35" t="n"/>
      <c r="P24" s="35" t="n"/>
      <c r="Q24" s="31">
        <f>IF($A24="","",IF(COUNT($K24,$N24:$P24)=0,"",IFERROR(SUM($M24:$P24)*Assumptions!$B$4,"")))</f>
        <v/>
      </c>
      <c r="R24" s="31">
        <f>IF($A24="","",IF(COUNT($K24,$N24:$P24)=0,"",IFERROR(SUM($M24:$Q24),"")))</f>
        <v/>
      </c>
      <c r="S24" s="35" t="n"/>
      <c r="T24" s="22" t="n"/>
      <c r="U24" s="31">
        <f>IF($A24="","",IF($T24="","",IFERROR(VLOOKUP($E24,Assumptions!$D$4:$E$8,2,FALSE),"")))</f>
        <v/>
      </c>
      <c r="V24" s="31">
        <f>IF($A24="","",IF(OR($T24="",$U24=""),"",IFERROR($T24*$U24,"")))</f>
        <v/>
      </c>
      <c r="W24" s="35" t="n"/>
      <c r="X24" s="35" t="n"/>
      <c r="Y24" s="35" t="n"/>
      <c r="Z24" s="31">
        <f>IF($A24="","",IF(COUNT($T24,$W24:$Y24)=0,"",IFERROR(SUM($V24:$Y24)*Assumptions!$B$4,"")))</f>
        <v/>
      </c>
      <c r="AA24" s="31">
        <f>IF($A24="","",IF(COUNT($T24,$W24:$Y24)=0,"",IFERROR(SUM($V24:$Z24),"")))</f>
        <v/>
      </c>
      <c r="AB24" s="35" t="n"/>
      <c r="AC24" s="31">
        <f>IF(OR($R24="",$AA24=""),"",IFERROR($AA24-$R24,""))</f>
        <v/>
      </c>
      <c r="AD24" s="25">
        <f>IF(OR($K24="",$T24=""),"",IFERROR($T24-$K24,""))</f>
        <v/>
      </c>
      <c r="AE24" s="31">
        <f>IF(OR($S24="",$AB24=""),"",IFERROR($AB24-$S24,""))</f>
        <v/>
      </c>
      <c r="AF24" s="31">
        <f>IF(OR($AA24="",$AB24=""),"",IFERROR($AB24-$AA24,""))</f>
        <v/>
      </c>
      <c r="AG24" s="36">
        <f>IF(OR($AB24="",$AF24=""),"",IFERROR($AF24/$AB24,""))</f>
        <v/>
      </c>
    </row>
    <row r="25" ht="22" customHeight="1">
      <c r="A25" s="18" t="n"/>
      <c r="B25" s="19" t="n"/>
      <c r="C25" s="19" t="n"/>
      <c r="D25" s="19" t="n"/>
      <c r="E25" s="20" t="n"/>
      <c r="F25" s="34" t="n"/>
      <c r="G25" s="22" t="n"/>
      <c r="H25" s="20" t="n"/>
      <c r="I25" s="20" t="n"/>
      <c r="J25" s="20" t="n"/>
      <c r="K25" s="22" t="n"/>
      <c r="L25" s="32">
        <f>IF($A25="","",IF($K25="","",IFERROR(VLOOKUP($E25,Assumptions!$D$4:$E$8,2,FALSE),"")))</f>
        <v/>
      </c>
      <c r="M25" s="32">
        <f>IF($A25="","",IF(OR($K25="",$L25=""),"",IFERROR($K25*$L25,"")))</f>
        <v/>
      </c>
      <c r="N25" s="35" t="n"/>
      <c r="O25" s="35" t="n"/>
      <c r="P25" s="35" t="n"/>
      <c r="Q25" s="32">
        <f>IF($A25="","",IF(COUNT($K25,$N25:$P25)=0,"",IFERROR(SUM($M25:$P25)*Assumptions!$B$4,"")))</f>
        <v/>
      </c>
      <c r="R25" s="32">
        <f>IF($A25="","",IF(COUNT($K25,$N25:$P25)=0,"",IFERROR(SUM($M25:$Q25),"")))</f>
        <v/>
      </c>
      <c r="S25" s="35" t="n"/>
      <c r="T25" s="22" t="n"/>
      <c r="U25" s="32">
        <f>IF($A25="","",IF($T25="","",IFERROR(VLOOKUP($E25,Assumptions!$D$4:$E$8,2,FALSE),"")))</f>
        <v/>
      </c>
      <c r="V25" s="32">
        <f>IF($A25="","",IF(OR($T25="",$U25=""),"",IFERROR($T25*$U25,"")))</f>
        <v/>
      </c>
      <c r="W25" s="35" t="n"/>
      <c r="X25" s="35" t="n"/>
      <c r="Y25" s="35" t="n"/>
      <c r="Z25" s="32">
        <f>IF($A25="","",IF(COUNT($T25,$W25:$Y25)=0,"",IFERROR(SUM($V25:$Y25)*Assumptions!$B$4,"")))</f>
        <v/>
      </c>
      <c r="AA25" s="32">
        <f>IF($A25="","",IF(COUNT($T25,$W25:$Y25)=0,"",IFERROR(SUM($V25:$Z25),"")))</f>
        <v/>
      </c>
      <c r="AB25" s="35" t="n"/>
      <c r="AC25" s="32">
        <f>IF(OR($R25="",$AA25=""),"",IFERROR($AA25-$R25,""))</f>
        <v/>
      </c>
      <c r="AD25" s="24">
        <f>IF(OR($K25="",$T25=""),"",IFERROR($T25-$K25,""))</f>
        <v/>
      </c>
      <c r="AE25" s="32">
        <f>IF(OR($S25="",$AB25=""),"",IFERROR($AB25-$S25,""))</f>
        <v/>
      </c>
      <c r="AF25" s="32">
        <f>IF(OR($AA25="",$AB25=""),"",IFERROR($AB25-$AA25,""))</f>
        <v/>
      </c>
      <c r="AG25" s="33">
        <f>IF(OR($AB25="",$AF25=""),"",IFERROR($AF25/$AB25,""))</f>
        <v/>
      </c>
    </row>
    <row r="26" ht="22" customHeight="1">
      <c r="A26" s="18" t="n"/>
      <c r="B26" s="19" t="n"/>
      <c r="C26" s="19" t="n"/>
      <c r="D26" s="19" t="n"/>
      <c r="E26" s="20" t="n"/>
      <c r="F26" s="34" t="n"/>
      <c r="G26" s="22" t="n"/>
      <c r="H26" s="20" t="n"/>
      <c r="I26" s="20" t="n"/>
      <c r="J26" s="20" t="n"/>
      <c r="K26" s="22" t="n"/>
      <c r="L26" s="31">
        <f>IF($A26="","",IF($K26="","",IFERROR(VLOOKUP($E26,Assumptions!$D$4:$E$8,2,FALSE),"")))</f>
        <v/>
      </c>
      <c r="M26" s="31">
        <f>IF($A26="","",IF(OR($K26="",$L26=""),"",IFERROR($K26*$L26,"")))</f>
        <v/>
      </c>
      <c r="N26" s="35" t="n"/>
      <c r="O26" s="35" t="n"/>
      <c r="P26" s="35" t="n"/>
      <c r="Q26" s="31">
        <f>IF($A26="","",IF(COUNT($K26,$N26:$P26)=0,"",IFERROR(SUM($M26:$P26)*Assumptions!$B$4,"")))</f>
        <v/>
      </c>
      <c r="R26" s="31">
        <f>IF($A26="","",IF(COUNT($K26,$N26:$P26)=0,"",IFERROR(SUM($M26:$Q26),"")))</f>
        <v/>
      </c>
      <c r="S26" s="35" t="n"/>
      <c r="T26" s="22" t="n"/>
      <c r="U26" s="31">
        <f>IF($A26="","",IF($T26="","",IFERROR(VLOOKUP($E26,Assumptions!$D$4:$E$8,2,FALSE),"")))</f>
        <v/>
      </c>
      <c r="V26" s="31">
        <f>IF($A26="","",IF(OR($T26="",$U26=""),"",IFERROR($T26*$U26,"")))</f>
        <v/>
      </c>
      <c r="W26" s="35" t="n"/>
      <c r="X26" s="35" t="n"/>
      <c r="Y26" s="35" t="n"/>
      <c r="Z26" s="31">
        <f>IF($A26="","",IF(COUNT($T26,$W26:$Y26)=0,"",IFERROR(SUM($V26:$Y26)*Assumptions!$B$4,"")))</f>
        <v/>
      </c>
      <c r="AA26" s="31">
        <f>IF($A26="","",IF(COUNT($T26,$W26:$Y26)=0,"",IFERROR(SUM($V26:$Z26),"")))</f>
        <v/>
      </c>
      <c r="AB26" s="35" t="n"/>
      <c r="AC26" s="31">
        <f>IF(OR($R26="",$AA26=""),"",IFERROR($AA26-$R26,""))</f>
        <v/>
      </c>
      <c r="AD26" s="25">
        <f>IF(OR($K26="",$T26=""),"",IFERROR($T26-$K26,""))</f>
        <v/>
      </c>
      <c r="AE26" s="31">
        <f>IF(OR($S26="",$AB26=""),"",IFERROR($AB26-$S26,""))</f>
        <v/>
      </c>
      <c r="AF26" s="31">
        <f>IF(OR($AA26="",$AB26=""),"",IFERROR($AB26-$AA26,""))</f>
        <v/>
      </c>
      <c r="AG26" s="36">
        <f>IF(OR($AB26="",$AF26=""),"",IFERROR($AF26/$AB26,""))</f>
        <v/>
      </c>
    </row>
    <row r="27" ht="22" customHeight="1">
      <c r="A27" s="18" t="n"/>
      <c r="B27" s="19" t="n"/>
      <c r="C27" s="19" t="n"/>
      <c r="D27" s="19" t="n"/>
      <c r="E27" s="20" t="n"/>
      <c r="F27" s="34" t="n"/>
      <c r="G27" s="22" t="n"/>
      <c r="H27" s="20" t="n"/>
      <c r="I27" s="20" t="n"/>
      <c r="J27" s="20" t="n"/>
      <c r="K27" s="22" t="n"/>
      <c r="L27" s="32">
        <f>IF($A27="","",IF($K27="","",IFERROR(VLOOKUP($E27,Assumptions!$D$4:$E$8,2,FALSE),"")))</f>
        <v/>
      </c>
      <c r="M27" s="32">
        <f>IF($A27="","",IF(OR($K27="",$L27=""),"",IFERROR($K27*$L27,"")))</f>
        <v/>
      </c>
      <c r="N27" s="35" t="n"/>
      <c r="O27" s="35" t="n"/>
      <c r="P27" s="35" t="n"/>
      <c r="Q27" s="32">
        <f>IF($A27="","",IF(COUNT($K27,$N27:$P27)=0,"",IFERROR(SUM($M27:$P27)*Assumptions!$B$4,"")))</f>
        <v/>
      </c>
      <c r="R27" s="32">
        <f>IF($A27="","",IF(COUNT($K27,$N27:$P27)=0,"",IFERROR(SUM($M27:$Q27),"")))</f>
        <v/>
      </c>
      <c r="S27" s="35" t="n"/>
      <c r="T27" s="22" t="n"/>
      <c r="U27" s="32">
        <f>IF($A27="","",IF($T27="","",IFERROR(VLOOKUP($E27,Assumptions!$D$4:$E$8,2,FALSE),"")))</f>
        <v/>
      </c>
      <c r="V27" s="32">
        <f>IF($A27="","",IF(OR($T27="",$U27=""),"",IFERROR($T27*$U27,"")))</f>
        <v/>
      </c>
      <c r="W27" s="35" t="n"/>
      <c r="X27" s="35" t="n"/>
      <c r="Y27" s="35" t="n"/>
      <c r="Z27" s="32">
        <f>IF($A27="","",IF(COUNT($T27,$W27:$Y27)=0,"",IFERROR(SUM($V27:$Y27)*Assumptions!$B$4,"")))</f>
        <v/>
      </c>
      <c r="AA27" s="32">
        <f>IF($A27="","",IF(COUNT($T27,$W27:$Y27)=0,"",IFERROR(SUM($V27:$Z27),"")))</f>
        <v/>
      </c>
      <c r="AB27" s="35" t="n"/>
      <c r="AC27" s="32">
        <f>IF(OR($R27="",$AA27=""),"",IFERROR($AA27-$R27,""))</f>
        <v/>
      </c>
      <c r="AD27" s="24">
        <f>IF(OR($K27="",$T27=""),"",IFERROR($T27-$K27,""))</f>
        <v/>
      </c>
      <c r="AE27" s="32">
        <f>IF(OR($S27="",$AB27=""),"",IFERROR($AB27-$S27,""))</f>
        <v/>
      </c>
      <c r="AF27" s="32">
        <f>IF(OR($AA27="",$AB27=""),"",IFERROR($AB27-$AA27,""))</f>
        <v/>
      </c>
      <c r="AG27" s="33">
        <f>IF(OR($AB27="",$AF27=""),"",IFERROR($AF27/$AB27,""))</f>
        <v/>
      </c>
    </row>
    <row r="28" ht="22" customHeight="1">
      <c r="A28" s="18" t="n"/>
      <c r="B28" s="19" t="n"/>
      <c r="C28" s="19" t="n"/>
      <c r="D28" s="19" t="n"/>
      <c r="E28" s="20" t="n"/>
      <c r="F28" s="34" t="n"/>
      <c r="G28" s="22" t="n"/>
      <c r="H28" s="20" t="n"/>
      <c r="I28" s="20" t="n"/>
      <c r="J28" s="20" t="n"/>
      <c r="K28" s="22" t="n"/>
      <c r="L28" s="31">
        <f>IF($A28="","",IF($K28="","",IFERROR(VLOOKUP($E28,Assumptions!$D$4:$E$8,2,FALSE),"")))</f>
        <v/>
      </c>
      <c r="M28" s="31">
        <f>IF($A28="","",IF(OR($K28="",$L28=""),"",IFERROR($K28*$L28,"")))</f>
        <v/>
      </c>
      <c r="N28" s="35" t="n"/>
      <c r="O28" s="35" t="n"/>
      <c r="P28" s="35" t="n"/>
      <c r="Q28" s="31">
        <f>IF($A28="","",IF(COUNT($K28,$N28:$P28)=0,"",IFERROR(SUM($M28:$P28)*Assumptions!$B$4,"")))</f>
        <v/>
      </c>
      <c r="R28" s="31">
        <f>IF($A28="","",IF(COUNT($K28,$N28:$P28)=0,"",IFERROR(SUM($M28:$Q28),"")))</f>
        <v/>
      </c>
      <c r="S28" s="35" t="n"/>
      <c r="T28" s="22" t="n"/>
      <c r="U28" s="31">
        <f>IF($A28="","",IF($T28="","",IFERROR(VLOOKUP($E28,Assumptions!$D$4:$E$8,2,FALSE),"")))</f>
        <v/>
      </c>
      <c r="V28" s="31">
        <f>IF($A28="","",IF(OR($T28="",$U28=""),"",IFERROR($T28*$U28,"")))</f>
        <v/>
      </c>
      <c r="W28" s="35" t="n"/>
      <c r="X28" s="35" t="n"/>
      <c r="Y28" s="35" t="n"/>
      <c r="Z28" s="31">
        <f>IF($A28="","",IF(COUNT($T28,$W28:$Y28)=0,"",IFERROR(SUM($V28:$Y28)*Assumptions!$B$4,"")))</f>
        <v/>
      </c>
      <c r="AA28" s="31">
        <f>IF($A28="","",IF(COUNT($T28,$W28:$Y28)=0,"",IFERROR(SUM($V28:$Z28),"")))</f>
        <v/>
      </c>
      <c r="AB28" s="35" t="n"/>
      <c r="AC28" s="31">
        <f>IF(OR($R28="",$AA28=""),"",IFERROR($AA28-$R28,""))</f>
        <v/>
      </c>
      <c r="AD28" s="25">
        <f>IF(OR($K28="",$T28=""),"",IFERROR($T28-$K28,""))</f>
        <v/>
      </c>
      <c r="AE28" s="31">
        <f>IF(OR($S28="",$AB28=""),"",IFERROR($AB28-$S28,""))</f>
        <v/>
      </c>
      <c r="AF28" s="31">
        <f>IF(OR($AA28="",$AB28=""),"",IFERROR($AB28-$AA28,""))</f>
        <v/>
      </c>
      <c r="AG28" s="36">
        <f>IF(OR($AB28="",$AF28=""),"",IFERROR($AF28/$AB28,""))</f>
        <v/>
      </c>
    </row>
    <row r="29" ht="22" customHeight="1">
      <c r="A29" s="18" t="n"/>
      <c r="B29" s="19" t="n"/>
      <c r="C29" s="19" t="n"/>
      <c r="D29" s="19" t="n"/>
      <c r="E29" s="20" t="n"/>
      <c r="F29" s="34" t="n"/>
      <c r="G29" s="22" t="n"/>
      <c r="H29" s="20" t="n"/>
      <c r="I29" s="20" t="n"/>
      <c r="J29" s="20" t="n"/>
      <c r="K29" s="22" t="n"/>
      <c r="L29" s="32">
        <f>IF($A29="","",IF($K29="","",IFERROR(VLOOKUP($E29,Assumptions!$D$4:$E$8,2,FALSE),"")))</f>
        <v/>
      </c>
      <c r="M29" s="32">
        <f>IF($A29="","",IF(OR($K29="",$L29=""),"",IFERROR($K29*$L29,"")))</f>
        <v/>
      </c>
      <c r="N29" s="35" t="n"/>
      <c r="O29" s="35" t="n"/>
      <c r="P29" s="35" t="n"/>
      <c r="Q29" s="32">
        <f>IF($A29="","",IF(COUNT($K29,$N29:$P29)=0,"",IFERROR(SUM($M29:$P29)*Assumptions!$B$4,"")))</f>
        <v/>
      </c>
      <c r="R29" s="32">
        <f>IF($A29="","",IF(COUNT($K29,$N29:$P29)=0,"",IFERROR(SUM($M29:$Q29),"")))</f>
        <v/>
      </c>
      <c r="S29" s="35" t="n"/>
      <c r="T29" s="22" t="n"/>
      <c r="U29" s="32">
        <f>IF($A29="","",IF($T29="","",IFERROR(VLOOKUP($E29,Assumptions!$D$4:$E$8,2,FALSE),"")))</f>
        <v/>
      </c>
      <c r="V29" s="32">
        <f>IF($A29="","",IF(OR($T29="",$U29=""),"",IFERROR($T29*$U29,"")))</f>
        <v/>
      </c>
      <c r="W29" s="35" t="n"/>
      <c r="X29" s="35" t="n"/>
      <c r="Y29" s="35" t="n"/>
      <c r="Z29" s="32">
        <f>IF($A29="","",IF(COUNT($T29,$W29:$Y29)=0,"",IFERROR(SUM($V29:$Y29)*Assumptions!$B$4,"")))</f>
        <v/>
      </c>
      <c r="AA29" s="32">
        <f>IF($A29="","",IF(COUNT($T29,$W29:$Y29)=0,"",IFERROR(SUM($V29:$Z29),"")))</f>
        <v/>
      </c>
      <c r="AB29" s="35" t="n"/>
      <c r="AC29" s="32">
        <f>IF(OR($R29="",$AA29=""),"",IFERROR($AA29-$R29,""))</f>
        <v/>
      </c>
      <c r="AD29" s="24">
        <f>IF(OR($K29="",$T29=""),"",IFERROR($T29-$K29,""))</f>
        <v/>
      </c>
      <c r="AE29" s="32">
        <f>IF(OR($S29="",$AB29=""),"",IFERROR($AB29-$S29,""))</f>
        <v/>
      </c>
      <c r="AF29" s="32">
        <f>IF(OR($AA29="",$AB29=""),"",IFERROR($AB29-$AA29,""))</f>
        <v/>
      </c>
      <c r="AG29" s="33">
        <f>IF(OR($AB29="",$AF29=""),"",IFERROR($AF29/$AB29,""))</f>
        <v/>
      </c>
    </row>
    <row r="30" ht="22" customHeight="1">
      <c r="A30" s="18" t="n"/>
      <c r="B30" s="19" t="n"/>
      <c r="C30" s="19" t="n"/>
      <c r="D30" s="19" t="n"/>
      <c r="E30" s="20" t="n"/>
      <c r="F30" s="34" t="n"/>
      <c r="G30" s="22" t="n"/>
      <c r="H30" s="20" t="n"/>
      <c r="I30" s="20" t="n"/>
      <c r="J30" s="20" t="n"/>
      <c r="K30" s="22" t="n"/>
      <c r="L30" s="31">
        <f>IF($A30="","",IF($K30="","",IFERROR(VLOOKUP($E30,Assumptions!$D$4:$E$8,2,FALSE),"")))</f>
        <v/>
      </c>
      <c r="M30" s="31">
        <f>IF($A30="","",IF(OR($K30="",$L30=""),"",IFERROR($K30*$L30,"")))</f>
        <v/>
      </c>
      <c r="N30" s="35" t="n"/>
      <c r="O30" s="35" t="n"/>
      <c r="P30" s="35" t="n"/>
      <c r="Q30" s="31">
        <f>IF($A30="","",IF(COUNT($K30,$N30:$P30)=0,"",IFERROR(SUM($M30:$P30)*Assumptions!$B$4,"")))</f>
        <v/>
      </c>
      <c r="R30" s="31">
        <f>IF($A30="","",IF(COUNT($K30,$N30:$P30)=0,"",IFERROR(SUM($M30:$Q30),"")))</f>
        <v/>
      </c>
      <c r="S30" s="35" t="n"/>
      <c r="T30" s="22" t="n"/>
      <c r="U30" s="31">
        <f>IF($A30="","",IF($T30="","",IFERROR(VLOOKUP($E30,Assumptions!$D$4:$E$8,2,FALSE),"")))</f>
        <v/>
      </c>
      <c r="V30" s="31">
        <f>IF($A30="","",IF(OR($T30="",$U30=""),"",IFERROR($T30*$U30,"")))</f>
        <v/>
      </c>
      <c r="W30" s="35" t="n"/>
      <c r="X30" s="35" t="n"/>
      <c r="Y30" s="35" t="n"/>
      <c r="Z30" s="31">
        <f>IF($A30="","",IF(COUNT($T30,$W30:$Y30)=0,"",IFERROR(SUM($V30:$Y30)*Assumptions!$B$4,"")))</f>
        <v/>
      </c>
      <c r="AA30" s="31">
        <f>IF($A30="","",IF(COUNT($T30,$W30:$Y30)=0,"",IFERROR(SUM($V30:$Z30),"")))</f>
        <v/>
      </c>
      <c r="AB30" s="35" t="n"/>
      <c r="AC30" s="31">
        <f>IF(OR($R30="",$AA30=""),"",IFERROR($AA30-$R30,""))</f>
        <v/>
      </c>
      <c r="AD30" s="25">
        <f>IF(OR($K30="",$T30=""),"",IFERROR($T30-$K30,""))</f>
        <v/>
      </c>
      <c r="AE30" s="31">
        <f>IF(OR($S30="",$AB30=""),"",IFERROR($AB30-$S30,""))</f>
        <v/>
      </c>
      <c r="AF30" s="31">
        <f>IF(OR($AA30="",$AB30=""),"",IFERROR($AB30-$AA30,""))</f>
        <v/>
      </c>
      <c r="AG30" s="36">
        <f>IF(OR($AB30="",$AF30=""),"",IFERROR($AF30/$AB30,""))</f>
        <v/>
      </c>
    </row>
    <row r="31" ht="22" customHeight="1">
      <c r="A31" s="18" t="n"/>
      <c r="B31" s="19" t="n"/>
      <c r="C31" s="19" t="n"/>
      <c r="D31" s="19" t="n"/>
      <c r="E31" s="20" t="n"/>
      <c r="F31" s="34" t="n"/>
      <c r="G31" s="22" t="n"/>
      <c r="H31" s="20" t="n"/>
      <c r="I31" s="20" t="n"/>
      <c r="J31" s="20" t="n"/>
      <c r="K31" s="22" t="n"/>
      <c r="L31" s="32">
        <f>IF($A31="","",IF($K31="","",IFERROR(VLOOKUP($E31,Assumptions!$D$4:$E$8,2,FALSE),"")))</f>
        <v/>
      </c>
      <c r="M31" s="32">
        <f>IF($A31="","",IF(OR($K31="",$L31=""),"",IFERROR($K31*$L31,"")))</f>
        <v/>
      </c>
      <c r="N31" s="35" t="n"/>
      <c r="O31" s="35" t="n"/>
      <c r="P31" s="35" t="n"/>
      <c r="Q31" s="32">
        <f>IF($A31="","",IF(COUNT($K31,$N31:$P31)=0,"",IFERROR(SUM($M31:$P31)*Assumptions!$B$4,"")))</f>
        <v/>
      </c>
      <c r="R31" s="32">
        <f>IF($A31="","",IF(COUNT($K31,$N31:$P31)=0,"",IFERROR(SUM($M31:$Q31),"")))</f>
        <v/>
      </c>
      <c r="S31" s="35" t="n"/>
      <c r="T31" s="22" t="n"/>
      <c r="U31" s="32">
        <f>IF($A31="","",IF($T31="","",IFERROR(VLOOKUP($E31,Assumptions!$D$4:$E$8,2,FALSE),"")))</f>
        <v/>
      </c>
      <c r="V31" s="32">
        <f>IF($A31="","",IF(OR($T31="",$U31=""),"",IFERROR($T31*$U31,"")))</f>
        <v/>
      </c>
      <c r="W31" s="35" t="n"/>
      <c r="X31" s="35" t="n"/>
      <c r="Y31" s="35" t="n"/>
      <c r="Z31" s="32">
        <f>IF($A31="","",IF(COUNT($T31,$W31:$Y31)=0,"",IFERROR(SUM($V31:$Y31)*Assumptions!$B$4,"")))</f>
        <v/>
      </c>
      <c r="AA31" s="32">
        <f>IF($A31="","",IF(COUNT($T31,$W31:$Y31)=0,"",IFERROR(SUM($V31:$Z31),"")))</f>
        <v/>
      </c>
      <c r="AB31" s="35" t="n"/>
      <c r="AC31" s="32">
        <f>IF(OR($R31="",$AA31=""),"",IFERROR($AA31-$R31,""))</f>
        <v/>
      </c>
      <c r="AD31" s="24">
        <f>IF(OR($K31="",$T31=""),"",IFERROR($T31-$K31,""))</f>
        <v/>
      </c>
      <c r="AE31" s="32">
        <f>IF(OR($S31="",$AB31=""),"",IFERROR($AB31-$S31,""))</f>
        <v/>
      </c>
      <c r="AF31" s="32">
        <f>IF(OR($AA31="",$AB31=""),"",IFERROR($AB31-$AA31,""))</f>
        <v/>
      </c>
      <c r="AG31" s="33">
        <f>IF(OR($AB31="",$AF31=""),"",IFERROR($AF31/$AB31,""))</f>
        <v/>
      </c>
    </row>
    <row r="32" ht="22" customHeight="1">
      <c r="A32" s="18" t="n"/>
      <c r="B32" s="19" t="n"/>
      <c r="C32" s="19" t="n"/>
      <c r="D32" s="19" t="n"/>
      <c r="E32" s="20" t="n"/>
      <c r="F32" s="34" t="n"/>
      <c r="G32" s="22" t="n"/>
      <c r="H32" s="20" t="n"/>
      <c r="I32" s="20" t="n"/>
      <c r="J32" s="20" t="n"/>
      <c r="K32" s="22" t="n"/>
      <c r="L32" s="31">
        <f>IF($A32="","",IF($K32="","",IFERROR(VLOOKUP($E32,Assumptions!$D$4:$E$8,2,FALSE),"")))</f>
        <v/>
      </c>
      <c r="M32" s="31">
        <f>IF($A32="","",IF(OR($K32="",$L32=""),"",IFERROR($K32*$L32,"")))</f>
        <v/>
      </c>
      <c r="N32" s="35" t="n"/>
      <c r="O32" s="35" t="n"/>
      <c r="P32" s="35" t="n"/>
      <c r="Q32" s="31">
        <f>IF($A32="","",IF(COUNT($K32,$N32:$P32)=0,"",IFERROR(SUM($M32:$P32)*Assumptions!$B$4,"")))</f>
        <v/>
      </c>
      <c r="R32" s="31">
        <f>IF($A32="","",IF(COUNT($K32,$N32:$P32)=0,"",IFERROR(SUM($M32:$Q32),"")))</f>
        <v/>
      </c>
      <c r="S32" s="35" t="n"/>
      <c r="T32" s="22" t="n"/>
      <c r="U32" s="31">
        <f>IF($A32="","",IF($T32="","",IFERROR(VLOOKUP($E32,Assumptions!$D$4:$E$8,2,FALSE),"")))</f>
        <v/>
      </c>
      <c r="V32" s="31">
        <f>IF($A32="","",IF(OR($T32="",$U32=""),"",IFERROR($T32*$U32,"")))</f>
        <v/>
      </c>
      <c r="W32" s="35" t="n"/>
      <c r="X32" s="35" t="n"/>
      <c r="Y32" s="35" t="n"/>
      <c r="Z32" s="31">
        <f>IF($A32="","",IF(COUNT($T32,$W32:$Y32)=0,"",IFERROR(SUM($V32:$Y32)*Assumptions!$B$4,"")))</f>
        <v/>
      </c>
      <c r="AA32" s="31">
        <f>IF($A32="","",IF(COUNT($T32,$W32:$Y32)=0,"",IFERROR(SUM($V32:$Z32),"")))</f>
        <v/>
      </c>
      <c r="AB32" s="35" t="n"/>
      <c r="AC32" s="31">
        <f>IF(OR($R32="",$AA32=""),"",IFERROR($AA32-$R32,""))</f>
        <v/>
      </c>
      <c r="AD32" s="25">
        <f>IF(OR($K32="",$T32=""),"",IFERROR($T32-$K32,""))</f>
        <v/>
      </c>
      <c r="AE32" s="31">
        <f>IF(OR($S32="",$AB32=""),"",IFERROR($AB32-$S32,""))</f>
        <v/>
      </c>
      <c r="AF32" s="31">
        <f>IF(OR($AA32="",$AB32=""),"",IFERROR($AB32-$AA32,""))</f>
        <v/>
      </c>
      <c r="AG32" s="36">
        <f>IF(OR($AB32="",$AF32=""),"",IFERROR($AF32/$AB32,""))</f>
        <v/>
      </c>
    </row>
    <row r="33" ht="22" customHeight="1">
      <c r="A33" s="18" t="n"/>
      <c r="B33" s="19" t="n"/>
      <c r="C33" s="19" t="n"/>
      <c r="D33" s="19" t="n"/>
      <c r="E33" s="20" t="n"/>
      <c r="F33" s="34" t="n"/>
      <c r="G33" s="22" t="n"/>
      <c r="H33" s="20" t="n"/>
      <c r="I33" s="20" t="n"/>
      <c r="J33" s="20" t="n"/>
      <c r="K33" s="22" t="n"/>
      <c r="L33" s="32">
        <f>IF($A33="","",IF($K33="","",IFERROR(VLOOKUP($E33,Assumptions!$D$4:$E$8,2,FALSE),"")))</f>
        <v/>
      </c>
      <c r="M33" s="32">
        <f>IF($A33="","",IF(OR($K33="",$L33=""),"",IFERROR($K33*$L33,"")))</f>
        <v/>
      </c>
      <c r="N33" s="35" t="n"/>
      <c r="O33" s="35" t="n"/>
      <c r="P33" s="35" t="n"/>
      <c r="Q33" s="32">
        <f>IF($A33="","",IF(COUNT($K33,$N33:$P33)=0,"",IFERROR(SUM($M33:$P33)*Assumptions!$B$4,"")))</f>
        <v/>
      </c>
      <c r="R33" s="32">
        <f>IF($A33="","",IF(COUNT($K33,$N33:$P33)=0,"",IFERROR(SUM($M33:$Q33),"")))</f>
        <v/>
      </c>
      <c r="S33" s="35" t="n"/>
      <c r="T33" s="22" t="n"/>
      <c r="U33" s="32">
        <f>IF($A33="","",IF($T33="","",IFERROR(VLOOKUP($E33,Assumptions!$D$4:$E$8,2,FALSE),"")))</f>
        <v/>
      </c>
      <c r="V33" s="32">
        <f>IF($A33="","",IF(OR($T33="",$U33=""),"",IFERROR($T33*$U33,"")))</f>
        <v/>
      </c>
      <c r="W33" s="35" t="n"/>
      <c r="X33" s="35" t="n"/>
      <c r="Y33" s="35" t="n"/>
      <c r="Z33" s="32">
        <f>IF($A33="","",IF(COUNT($T33,$W33:$Y33)=0,"",IFERROR(SUM($V33:$Y33)*Assumptions!$B$4,"")))</f>
        <v/>
      </c>
      <c r="AA33" s="32">
        <f>IF($A33="","",IF(COUNT($T33,$W33:$Y33)=0,"",IFERROR(SUM($V33:$Z33),"")))</f>
        <v/>
      </c>
      <c r="AB33" s="35" t="n"/>
      <c r="AC33" s="32">
        <f>IF(OR($R33="",$AA33=""),"",IFERROR($AA33-$R33,""))</f>
        <v/>
      </c>
      <c r="AD33" s="24">
        <f>IF(OR($K33="",$T33=""),"",IFERROR($T33-$K33,""))</f>
        <v/>
      </c>
      <c r="AE33" s="32">
        <f>IF(OR($S33="",$AB33=""),"",IFERROR($AB33-$S33,""))</f>
        <v/>
      </c>
      <c r="AF33" s="32">
        <f>IF(OR($AA33="",$AB33=""),"",IFERROR($AB33-$AA33,""))</f>
        <v/>
      </c>
      <c r="AG33" s="33">
        <f>IF(OR($AB33="",$AF33=""),"",IFERROR($AF33/$AB33,""))</f>
        <v/>
      </c>
    </row>
    <row r="34" ht="22" customHeight="1">
      <c r="A34" s="18" t="n"/>
      <c r="B34" s="19" t="n"/>
      <c r="C34" s="19" t="n"/>
      <c r="D34" s="19" t="n"/>
      <c r="E34" s="20" t="n"/>
      <c r="F34" s="34" t="n"/>
      <c r="G34" s="22" t="n"/>
      <c r="H34" s="20" t="n"/>
      <c r="I34" s="20" t="n"/>
      <c r="J34" s="20" t="n"/>
      <c r="K34" s="22" t="n"/>
      <c r="L34" s="31">
        <f>IF($A34="","",IF($K34="","",IFERROR(VLOOKUP($E34,Assumptions!$D$4:$E$8,2,FALSE),"")))</f>
        <v/>
      </c>
      <c r="M34" s="31">
        <f>IF($A34="","",IF(OR($K34="",$L34=""),"",IFERROR($K34*$L34,"")))</f>
        <v/>
      </c>
      <c r="N34" s="35" t="n"/>
      <c r="O34" s="35" t="n"/>
      <c r="P34" s="35" t="n"/>
      <c r="Q34" s="31">
        <f>IF($A34="","",IF(COUNT($K34,$N34:$P34)=0,"",IFERROR(SUM($M34:$P34)*Assumptions!$B$4,"")))</f>
        <v/>
      </c>
      <c r="R34" s="31">
        <f>IF($A34="","",IF(COUNT($K34,$N34:$P34)=0,"",IFERROR(SUM($M34:$Q34),"")))</f>
        <v/>
      </c>
      <c r="S34" s="35" t="n"/>
      <c r="T34" s="22" t="n"/>
      <c r="U34" s="31">
        <f>IF($A34="","",IF($T34="","",IFERROR(VLOOKUP($E34,Assumptions!$D$4:$E$8,2,FALSE),"")))</f>
        <v/>
      </c>
      <c r="V34" s="31">
        <f>IF($A34="","",IF(OR($T34="",$U34=""),"",IFERROR($T34*$U34,"")))</f>
        <v/>
      </c>
      <c r="W34" s="35" t="n"/>
      <c r="X34" s="35" t="n"/>
      <c r="Y34" s="35" t="n"/>
      <c r="Z34" s="31">
        <f>IF($A34="","",IF(COUNT($T34,$W34:$Y34)=0,"",IFERROR(SUM($V34:$Y34)*Assumptions!$B$4,"")))</f>
        <v/>
      </c>
      <c r="AA34" s="31">
        <f>IF($A34="","",IF(COUNT($T34,$W34:$Y34)=0,"",IFERROR(SUM($V34:$Z34),"")))</f>
        <v/>
      </c>
      <c r="AB34" s="35" t="n"/>
      <c r="AC34" s="31">
        <f>IF(OR($R34="",$AA34=""),"",IFERROR($AA34-$R34,""))</f>
        <v/>
      </c>
      <c r="AD34" s="25">
        <f>IF(OR($K34="",$T34=""),"",IFERROR($T34-$K34,""))</f>
        <v/>
      </c>
      <c r="AE34" s="31">
        <f>IF(OR($S34="",$AB34=""),"",IFERROR($AB34-$S34,""))</f>
        <v/>
      </c>
      <c r="AF34" s="31">
        <f>IF(OR($AA34="",$AB34=""),"",IFERROR($AB34-$AA34,""))</f>
        <v/>
      </c>
      <c r="AG34" s="36">
        <f>IF(OR($AB34="",$AF34=""),"",IFERROR($AF34/$AB34,""))</f>
        <v/>
      </c>
    </row>
    <row r="35" ht="22" customHeight="1">
      <c r="A35" s="18" t="n"/>
      <c r="B35" s="19" t="n"/>
      <c r="C35" s="19" t="n"/>
      <c r="D35" s="19" t="n"/>
      <c r="E35" s="20" t="n"/>
      <c r="F35" s="34" t="n"/>
      <c r="G35" s="22" t="n"/>
      <c r="H35" s="20" t="n"/>
      <c r="I35" s="20" t="n"/>
      <c r="J35" s="20" t="n"/>
      <c r="K35" s="22" t="n"/>
      <c r="L35" s="32">
        <f>IF($A35="","",IF($K35="","",IFERROR(VLOOKUP($E35,Assumptions!$D$4:$E$8,2,FALSE),"")))</f>
        <v/>
      </c>
      <c r="M35" s="32">
        <f>IF($A35="","",IF(OR($K35="",$L35=""),"",IFERROR($K35*$L35,"")))</f>
        <v/>
      </c>
      <c r="N35" s="35" t="n"/>
      <c r="O35" s="35" t="n"/>
      <c r="P35" s="35" t="n"/>
      <c r="Q35" s="32">
        <f>IF($A35="","",IF(COUNT($K35,$N35:$P35)=0,"",IFERROR(SUM($M35:$P35)*Assumptions!$B$4,"")))</f>
        <v/>
      </c>
      <c r="R35" s="32">
        <f>IF($A35="","",IF(COUNT($K35,$N35:$P35)=0,"",IFERROR(SUM($M35:$Q35),"")))</f>
        <v/>
      </c>
      <c r="S35" s="35" t="n"/>
      <c r="T35" s="22" t="n"/>
      <c r="U35" s="32">
        <f>IF($A35="","",IF($T35="","",IFERROR(VLOOKUP($E35,Assumptions!$D$4:$E$8,2,FALSE),"")))</f>
        <v/>
      </c>
      <c r="V35" s="32">
        <f>IF($A35="","",IF(OR($T35="",$U35=""),"",IFERROR($T35*$U35,"")))</f>
        <v/>
      </c>
      <c r="W35" s="35" t="n"/>
      <c r="X35" s="35" t="n"/>
      <c r="Y35" s="35" t="n"/>
      <c r="Z35" s="32">
        <f>IF($A35="","",IF(COUNT($T35,$W35:$Y35)=0,"",IFERROR(SUM($V35:$Y35)*Assumptions!$B$4,"")))</f>
        <v/>
      </c>
      <c r="AA35" s="32">
        <f>IF($A35="","",IF(COUNT($T35,$W35:$Y35)=0,"",IFERROR(SUM($V35:$Z35),"")))</f>
        <v/>
      </c>
      <c r="AB35" s="35" t="n"/>
      <c r="AC35" s="32">
        <f>IF(OR($R35="",$AA35=""),"",IFERROR($AA35-$R35,""))</f>
        <v/>
      </c>
      <c r="AD35" s="24">
        <f>IF(OR($K35="",$T35=""),"",IFERROR($T35-$K35,""))</f>
        <v/>
      </c>
      <c r="AE35" s="32">
        <f>IF(OR($S35="",$AB35=""),"",IFERROR($AB35-$S35,""))</f>
        <v/>
      </c>
      <c r="AF35" s="32">
        <f>IF(OR($AA35="",$AB35=""),"",IFERROR($AB35-$AA35,""))</f>
        <v/>
      </c>
      <c r="AG35" s="33">
        <f>IF(OR($AB35="",$AF35=""),"",IFERROR($AF35/$AB35,""))</f>
        <v/>
      </c>
    </row>
    <row r="36" ht="22" customHeight="1">
      <c r="A36" s="18" t="n"/>
      <c r="B36" s="19" t="n"/>
      <c r="C36" s="19" t="n"/>
      <c r="D36" s="19" t="n"/>
      <c r="E36" s="20" t="n"/>
      <c r="F36" s="34" t="n"/>
      <c r="G36" s="22" t="n"/>
      <c r="H36" s="20" t="n"/>
      <c r="I36" s="20" t="n"/>
      <c r="J36" s="20" t="n"/>
      <c r="K36" s="22" t="n"/>
      <c r="L36" s="31">
        <f>IF($A36="","",IF($K36="","",IFERROR(VLOOKUP($E36,Assumptions!$D$4:$E$8,2,FALSE),"")))</f>
        <v/>
      </c>
      <c r="M36" s="31">
        <f>IF($A36="","",IF(OR($K36="",$L36=""),"",IFERROR($K36*$L36,"")))</f>
        <v/>
      </c>
      <c r="N36" s="35" t="n"/>
      <c r="O36" s="35" t="n"/>
      <c r="P36" s="35" t="n"/>
      <c r="Q36" s="31">
        <f>IF($A36="","",IF(COUNT($K36,$N36:$P36)=0,"",IFERROR(SUM($M36:$P36)*Assumptions!$B$4,"")))</f>
        <v/>
      </c>
      <c r="R36" s="31">
        <f>IF($A36="","",IF(COUNT($K36,$N36:$P36)=0,"",IFERROR(SUM($M36:$Q36),"")))</f>
        <v/>
      </c>
      <c r="S36" s="35" t="n"/>
      <c r="T36" s="22" t="n"/>
      <c r="U36" s="31">
        <f>IF($A36="","",IF($T36="","",IFERROR(VLOOKUP($E36,Assumptions!$D$4:$E$8,2,FALSE),"")))</f>
        <v/>
      </c>
      <c r="V36" s="31">
        <f>IF($A36="","",IF(OR($T36="",$U36=""),"",IFERROR($T36*$U36,"")))</f>
        <v/>
      </c>
      <c r="W36" s="35" t="n"/>
      <c r="X36" s="35" t="n"/>
      <c r="Y36" s="35" t="n"/>
      <c r="Z36" s="31">
        <f>IF($A36="","",IF(COUNT($T36,$W36:$Y36)=0,"",IFERROR(SUM($V36:$Y36)*Assumptions!$B$4,"")))</f>
        <v/>
      </c>
      <c r="AA36" s="31">
        <f>IF($A36="","",IF(COUNT($T36,$W36:$Y36)=0,"",IFERROR(SUM($V36:$Z36),"")))</f>
        <v/>
      </c>
      <c r="AB36" s="35" t="n"/>
      <c r="AC36" s="31">
        <f>IF(OR($R36="",$AA36=""),"",IFERROR($AA36-$R36,""))</f>
        <v/>
      </c>
      <c r="AD36" s="25">
        <f>IF(OR($K36="",$T36=""),"",IFERROR($T36-$K36,""))</f>
        <v/>
      </c>
      <c r="AE36" s="31">
        <f>IF(OR($S36="",$AB36=""),"",IFERROR($AB36-$S36,""))</f>
        <v/>
      </c>
      <c r="AF36" s="31">
        <f>IF(OR($AA36="",$AB36=""),"",IFERROR($AB36-$AA36,""))</f>
        <v/>
      </c>
      <c r="AG36" s="36">
        <f>IF(OR($AB36="",$AF36=""),"",IFERROR($AF36/$AB36,""))</f>
        <v/>
      </c>
    </row>
    <row r="37" ht="22" customHeight="1">
      <c r="A37" s="18" t="n"/>
      <c r="B37" s="19" t="n"/>
      <c r="C37" s="19" t="n"/>
      <c r="D37" s="19" t="n"/>
      <c r="E37" s="20" t="n"/>
      <c r="F37" s="34" t="n"/>
      <c r="G37" s="22" t="n"/>
      <c r="H37" s="20" t="n"/>
      <c r="I37" s="20" t="n"/>
      <c r="J37" s="20" t="n"/>
      <c r="K37" s="22" t="n"/>
      <c r="L37" s="32">
        <f>IF($A37="","",IF($K37="","",IFERROR(VLOOKUP($E37,Assumptions!$D$4:$E$8,2,FALSE),"")))</f>
        <v/>
      </c>
      <c r="M37" s="32">
        <f>IF($A37="","",IF(OR($K37="",$L37=""),"",IFERROR($K37*$L37,"")))</f>
        <v/>
      </c>
      <c r="N37" s="35" t="n"/>
      <c r="O37" s="35" t="n"/>
      <c r="P37" s="35" t="n"/>
      <c r="Q37" s="32">
        <f>IF($A37="","",IF(COUNT($K37,$N37:$P37)=0,"",IFERROR(SUM($M37:$P37)*Assumptions!$B$4,"")))</f>
        <v/>
      </c>
      <c r="R37" s="32">
        <f>IF($A37="","",IF(COUNT($K37,$N37:$P37)=0,"",IFERROR(SUM($M37:$Q37),"")))</f>
        <v/>
      </c>
      <c r="S37" s="35" t="n"/>
      <c r="T37" s="22" t="n"/>
      <c r="U37" s="32">
        <f>IF($A37="","",IF($T37="","",IFERROR(VLOOKUP($E37,Assumptions!$D$4:$E$8,2,FALSE),"")))</f>
        <v/>
      </c>
      <c r="V37" s="32">
        <f>IF($A37="","",IF(OR($T37="",$U37=""),"",IFERROR($T37*$U37,"")))</f>
        <v/>
      </c>
      <c r="W37" s="35" t="n"/>
      <c r="X37" s="35" t="n"/>
      <c r="Y37" s="35" t="n"/>
      <c r="Z37" s="32">
        <f>IF($A37="","",IF(COUNT($T37,$W37:$Y37)=0,"",IFERROR(SUM($V37:$Y37)*Assumptions!$B$4,"")))</f>
        <v/>
      </c>
      <c r="AA37" s="32">
        <f>IF($A37="","",IF(COUNT($T37,$W37:$Y37)=0,"",IFERROR(SUM($V37:$Z37),"")))</f>
        <v/>
      </c>
      <c r="AB37" s="35" t="n"/>
      <c r="AC37" s="32">
        <f>IF(OR($R37="",$AA37=""),"",IFERROR($AA37-$R37,""))</f>
        <v/>
      </c>
      <c r="AD37" s="24">
        <f>IF(OR($K37="",$T37=""),"",IFERROR($T37-$K37,""))</f>
        <v/>
      </c>
      <c r="AE37" s="32">
        <f>IF(OR($S37="",$AB37=""),"",IFERROR($AB37-$S37,""))</f>
        <v/>
      </c>
      <c r="AF37" s="32">
        <f>IF(OR($AA37="",$AB37=""),"",IFERROR($AB37-$AA37,""))</f>
        <v/>
      </c>
      <c r="AG37" s="33">
        <f>IF(OR($AB37="",$AF37=""),"",IFERROR($AF37/$AB37,""))</f>
        <v/>
      </c>
    </row>
    <row r="38" ht="22" customHeight="1">
      <c r="A38" s="18" t="n"/>
      <c r="B38" s="19" t="n"/>
      <c r="C38" s="19" t="n"/>
      <c r="D38" s="19" t="n"/>
      <c r="E38" s="20" t="n"/>
      <c r="F38" s="34" t="n"/>
      <c r="G38" s="22" t="n"/>
      <c r="H38" s="20" t="n"/>
      <c r="I38" s="20" t="n"/>
      <c r="J38" s="20" t="n"/>
      <c r="K38" s="22" t="n"/>
      <c r="L38" s="31">
        <f>IF($A38="","",IF($K38="","",IFERROR(VLOOKUP($E38,Assumptions!$D$4:$E$8,2,FALSE),"")))</f>
        <v/>
      </c>
      <c r="M38" s="31">
        <f>IF($A38="","",IF(OR($K38="",$L38=""),"",IFERROR($K38*$L38,"")))</f>
        <v/>
      </c>
      <c r="N38" s="35" t="n"/>
      <c r="O38" s="35" t="n"/>
      <c r="P38" s="35" t="n"/>
      <c r="Q38" s="31">
        <f>IF($A38="","",IF(COUNT($K38,$N38:$P38)=0,"",IFERROR(SUM($M38:$P38)*Assumptions!$B$4,"")))</f>
        <v/>
      </c>
      <c r="R38" s="31">
        <f>IF($A38="","",IF(COUNT($K38,$N38:$P38)=0,"",IFERROR(SUM($M38:$Q38),"")))</f>
        <v/>
      </c>
      <c r="S38" s="35" t="n"/>
      <c r="T38" s="22" t="n"/>
      <c r="U38" s="31">
        <f>IF($A38="","",IF($T38="","",IFERROR(VLOOKUP($E38,Assumptions!$D$4:$E$8,2,FALSE),"")))</f>
        <v/>
      </c>
      <c r="V38" s="31">
        <f>IF($A38="","",IF(OR($T38="",$U38=""),"",IFERROR($T38*$U38,"")))</f>
        <v/>
      </c>
      <c r="W38" s="35" t="n"/>
      <c r="X38" s="35" t="n"/>
      <c r="Y38" s="35" t="n"/>
      <c r="Z38" s="31">
        <f>IF($A38="","",IF(COUNT($T38,$W38:$Y38)=0,"",IFERROR(SUM($V38:$Y38)*Assumptions!$B$4,"")))</f>
        <v/>
      </c>
      <c r="AA38" s="31">
        <f>IF($A38="","",IF(COUNT($T38,$W38:$Y38)=0,"",IFERROR(SUM($V38:$Z38),"")))</f>
        <v/>
      </c>
      <c r="AB38" s="35" t="n"/>
      <c r="AC38" s="31">
        <f>IF(OR($R38="",$AA38=""),"",IFERROR($AA38-$R38,""))</f>
        <v/>
      </c>
      <c r="AD38" s="25">
        <f>IF(OR($K38="",$T38=""),"",IFERROR($T38-$K38,""))</f>
        <v/>
      </c>
      <c r="AE38" s="31">
        <f>IF(OR($S38="",$AB38=""),"",IFERROR($AB38-$S38,""))</f>
        <v/>
      </c>
      <c r="AF38" s="31">
        <f>IF(OR($AA38="",$AB38=""),"",IFERROR($AB38-$AA38,""))</f>
        <v/>
      </c>
      <c r="AG38" s="36">
        <f>IF(OR($AB38="",$AF38=""),"",IFERROR($AF38/$AB38,""))</f>
        <v/>
      </c>
    </row>
    <row r="39" ht="22" customHeight="1">
      <c r="A39" s="18" t="n"/>
      <c r="B39" s="19" t="n"/>
      <c r="C39" s="19" t="n"/>
      <c r="D39" s="19" t="n"/>
      <c r="E39" s="20" t="n"/>
      <c r="F39" s="34" t="n"/>
      <c r="G39" s="22" t="n"/>
      <c r="H39" s="20" t="n"/>
      <c r="I39" s="20" t="n"/>
      <c r="J39" s="20" t="n"/>
      <c r="K39" s="22" t="n"/>
      <c r="L39" s="32">
        <f>IF($A39="","",IF($K39="","",IFERROR(VLOOKUP($E39,Assumptions!$D$4:$E$8,2,FALSE),"")))</f>
        <v/>
      </c>
      <c r="M39" s="32">
        <f>IF($A39="","",IF(OR($K39="",$L39=""),"",IFERROR($K39*$L39,"")))</f>
        <v/>
      </c>
      <c r="N39" s="35" t="n"/>
      <c r="O39" s="35" t="n"/>
      <c r="P39" s="35" t="n"/>
      <c r="Q39" s="32">
        <f>IF($A39="","",IF(COUNT($K39,$N39:$P39)=0,"",IFERROR(SUM($M39:$P39)*Assumptions!$B$4,"")))</f>
        <v/>
      </c>
      <c r="R39" s="32">
        <f>IF($A39="","",IF(COUNT($K39,$N39:$P39)=0,"",IFERROR(SUM($M39:$Q39),"")))</f>
        <v/>
      </c>
      <c r="S39" s="35" t="n"/>
      <c r="T39" s="22" t="n"/>
      <c r="U39" s="32">
        <f>IF($A39="","",IF($T39="","",IFERROR(VLOOKUP($E39,Assumptions!$D$4:$E$8,2,FALSE),"")))</f>
        <v/>
      </c>
      <c r="V39" s="32">
        <f>IF($A39="","",IF(OR($T39="",$U39=""),"",IFERROR($T39*$U39,"")))</f>
        <v/>
      </c>
      <c r="W39" s="35" t="n"/>
      <c r="X39" s="35" t="n"/>
      <c r="Y39" s="35" t="n"/>
      <c r="Z39" s="32">
        <f>IF($A39="","",IF(COUNT($T39,$W39:$Y39)=0,"",IFERROR(SUM($V39:$Y39)*Assumptions!$B$4,"")))</f>
        <v/>
      </c>
      <c r="AA39" s="32">
        <f>IF($A39="","",IF(COUNT($T39,$W39:$Y39)=0,"",IFERROR(SUM($V39:$Z39),"")))</f>
        <v/>
      </c>
      <c r="AB39" s="35" t="n"/>
      <c r="AC39" s="32">
        <f>IF(OR($R39="",$AA39=""),"",IFERROR($AA39-$R39,""))</f>
        <v/>
      </c>
      <c r="AD39" s="24">
        <f>IF(OR($K39="",$T39=""),"",IFERROR($T39-$K39,""))</f>
        <v/>
      </c>
      <c r="AE39" s="32">
        <f>IF(OR($S39="",$AB39=""),"",IFERROR($AB39-$S39,""))</f>
        <v/>
      </c>
      <c r="AF39" s="32">
        <f>IF(OR($AA39="",$AB39=""),"",IFERROR($AB39-$AA39,""))</f>
        <v/>
      </c>
      <c r="AG39" s="33">
        <f>IF(OR($AB39="",$AF39=""),"",IFERROR($AF39/$AB39,""))</f>
        <v/>
      </c>
    </row>
    <row r="40" ht="22" customHeight="1">
      <c r="A40" s="18" t="n"/>
      <c r="B40" s="19" t="n"/>
      <c r="C40" s="19" t="n"/>
      <c r="D40" s="19" t="n"/>
      <c r="E40" s="20" t="n"/>
      <c r="F40" s="34" t="n"/>
      <c r="G40" s="22" t="n"/>
      <c r="H40" s="20" t="n"/>
      <c r="I40" s="20" t="n"/>
      <c r="J40" s="20" t="n"/>
      <c r="K40" s="22" t="n"/>
      <c r="L40" s="31">
        <f>IF($A40="","",IF($K40="","",IFERROR(VLOOKUP($E40,Assumptions!$D$4:$E$8,2,FALSE),"")))</f>
        <v/>
      </c>
      <c r="M40" s="31">
        <f>IF($A40="","",IF(OR($K40="",$L40=""),"",IFERROR($K40*$L40,"")))</f>
        <v/>
      </c>
      <c r="N40" s="35" t="n"/>
      <c r="O40" s="35" t="n"/>
      <c r="P40" s="35" t="n"/>
      <c r="Q40" s="31">
        <f>IF($A40="","",IF(COUNT($K40,$N40:$P40)=0,"",IFERROR(SUM($M40:$P40)*Assumptions!$B$4,"")))</f>
        <v/>
      </c>
      <c r="R40" s="31">
        <f>IF($A40="","",IF(COUNT($K40,$N40:$P40)=0,"",IFERROR(SUM($M40:$Q40),"")))</f>
        <v/>
      </c>
      <c r="S40" s="35" t="n"/>
      <c r="T40" s="22" t="n"/>
      <c r="U40" s="31">
        <f>IF($A40="","",IF($T40="","",IFERROR(VLOOKUP($E40,Assumptions!$D$4:$E$8,2,FALSE),"")))</f>
        <v/>
      </c>
      <c r="V40" s="31">
        <f>IF($A40="","",IF(OR($T40="",$U40=""),"",IFERROR($T40*$U40,"")))</f>
        <v/>
      </c>
      <c r="W40" s="35" t="n"/>
      <c r="X40" s="35" t="n"/>
      <c r="Y40" s="35" t="n"/>
      <c r="Z40" s="31">
        <f>IF($A40="","",IF(COUNT($T40,$W40:$Y40)=0,"",IFERROR(SUM($V40:$Y40)*Assumptions!$B$4,"")))</f>
        <v/>
      </c>
      <c r="AA40" s="31">
        <f>IF($A40="","",IF(COUNT($T40,$W40:$Y40)=0,"",IFERROR(SUM($V40:$Z40),"")))</f>
        <v/>
      </c>
      <c r="AB40" s="35" t="n"/>
      <c r="AC40" s="31">
        <f>IF(OR($R40="",$AA40=""),"",IFERROR($AA40-$R40,""))</f>
        <v/>
      </c>
      <c r="AD40" s="25">
        <f>IF(OR($K40="",$T40=""),"",IFERROR($T40-$K40,""))</f>
        <v/>
      </c>
      <c r="AE40" s="31">
        <f>IF(OR($S40="",$AB40=""),"",IFERROR($AB40-$S40,""))</f>
        <v/>
      </c>
      <c r="AF40" s="31">
        <f>IF(OR($AA40="",$AB40=""),"",IFERROR($AB40-$AA40,""))</f>
        <v/>
      </c>
      <c r="AG40" s="36">
        <f>IF(OR($AB40="",$AF40=""),"",IFERROR($AF40/$AB40,""))</f>
        <v/>
      </c>
    </row>
    <row r="41" ht="22" customHeight="1">
      <c r="A41" s="18" t="n"/>
      <c r="B41" s="19" t="n"/>
      <c r="C41" s="19" t="n"/>
      <c r="D41" s="19" t="n"/>
      <c r="E41" s="20" t="n"/>
      <c r="F41" s="34" t="n"/>
      <c r="G41" s="22" t="n"/>
      <c r="H41" s="20" t="n"/>
      <c r="I41" s="20" t="n"/>
      <c r="J41" s="20" t="n"/>
      <c r="K41" s="22" t="n"/>
      <c r="L41" s="32">
        <f>IF($A41="","",IF($K41="","",IFERROR(VLOOKUP($E41,Assumptions!$D$4:$E$8,2,FALSE),"")))</f>
        <v/>
      </c>
      <c r="M41" s="32">
        <f>IF($A41="","",IF(OR($K41="",$L41=""),"",IFERROR($K41*$L41,"")))</f>
        <v/>
      </c>
      <c r="N41" s="35" t="n"/>
      <c r="O41" s="35" t="n"/>
      <c r="P41" s="35" t="n"/>
      <c r="Q41" s="32">
        <f>IF($A41="","",IF(COUNT($K41,$N41:$P41)=0,"",IFERROR(SUM($M41:$P41)*Assumptions!$B$4,"")))</f>
        <v/>
      </c>
      <c r="R41" s="32">
        <f>IF($A41="","",IF(COUNT($K41,$N41:$P41)=0,"",IFERROR(SUM($M41:$Q41),"")))</f>
        <v/>
      </c>
      <c r="S41" s="35" t="n"/>
      <c r="T41" s="22" t="n"/>
      <c r="U41" s="32">
        <f>IF($A41="","",IF($T41="","",IFERROR(VLOOKUP($E41,Assumptions!$D$4:$E$8,2,FALSE),"")))</f>
        <v/>
      </c>
      <c r="V41" s="32">
        <f>IF($A41="","",IF(OR($T41="",$U41=""),"",IFERROR($T41*$U41,"")))</f>
        <v/>
      </c>
      <c r="W41" s="35" t="n"/>
      <c r="X41" s="35" t="n"/>
      <c r="Y41" s="35" t="n"/>
      <c r="Z41" s="32">
        <f>IF($A41="","",IF(COUNT($T41,$W41:$Y41)=0,"",IFERROR(SUM($V41:$Y41)*Assumptions!$B$4,"")))</f>
        <v/>
      </c>
      <c r="AA41" s="32">
        <f>IF($A41="","",IF(COUNT($T41,$W41:$Y41)=0,"",IFERROR(SUM($V41:$Z41),"")))</f>
        <v/>
      </c>
      <c r="AB41" s="35" t="n"/>
      <c r="AC41" s="32">
        <f>IF(OR($R41="",$AA41=""),"",IFERROR($AA41-$R41,""))</f>
        <v/>
      </c>
      <c r="AD41" s="24">
        <f>IF(OR($K41="",$T41=""),"",IFERROR($T41-$K41,""))</f>
        <v/>
      </c>
      <c r="AE41" s="32">
        <f>IF(OR($S41="",$AB41=""),"",IFERROR($AB41-$S41,""))</f>
        <v/>
      </c>
      <c r="AF41" s="32">
        <f>IF(OR($AA41="",$AB41=""),"",IFERROR($AB41-$AA41,""))</f>
        <v/>
      </c>
      <c r="AG41" s="33">
        <f>IF(OR($AB41="",$AF41=""),"",IFERROR($AF41/$AB41,""))</f>
        <v/>
      </c>
    </row>
    <row r="42" ht="22" customHeight="1">
      <c r="A42" s="18" t="n"/>
      <c r="B42" s="19" t="n"/>
      <c r="C42" s="19" t="n"/>
      <c r="D42" s="19" t="n"/>
      <c r="E42" s="20" t="n"/>
      <c r="F42" s="34" t="n"/>
      <c r="G42" s="22" t="n"/>
      <c r="H42" s="20" t="n"/>
      <c r="I42" s="20" t="n"/>
      <c r="J42" s="20" t="n"/>
      <c r="K42" s="22" t="n"/>
      <c r="L42" s="31">
        <f>IF($A42="","",IF($K42="","",IFERROR(VLOOKUP($E42,Assumptions!$D$4:$E$8,2,FALSE),"")))</f>
        <v/>
      </c>
      <c r="M42" s="31">
        <f>IF($A42="","",IF(OR($K42="",$L42=""),"",IFERROR($K42*$L42,"")))</f>
        <v/>
      </c>
      <c r="N42" s="35" t="n"/>
      <c r="O42" s="35" t="n"/>
      <c r="P42" s="35" t="n"/>
      <c r="Q42" s="31">
        <f>IF($A42="","",IF(COUNT($K42,$N42:$P42)=0,"",IFERROR(SUM($M42:$P42)*Assumptions!$B$4,"")))</f>
        <v/>
      </c>
      <c r="R42" s="31">
        <f>IF($A42="","",IF(COUNT($K42,$N42:$P42)=0,"",IFERROR(SUM($M42:$Q42),"")))</f>
        <v/>
      </c>
      <c r="S42" s="35" t="n"/>
      <c r="T42" s="22" t="n"/>
      <c r="U42" s="31">
        <f>IF($A42="","",IF($T42="","",IFERROR(VLOOKUP($E42,Assumptions!$D$4:$E$8,2,FALSE),"")))</f>
        <v/>
      </c>
      <c r="V42" s="31">
        <f>IF($A42="","",IF(OR($T42="",$U42=""),"",IFERROR($T42*$U42,"")))</f>
        <v/>
      </c>
      <c r="W42" s="35" t="n"/>
      <c r="X42" s="35" t="n"/>
      <c r="Y42" s="35" t="n"/>
      <c r="Z42" s="31">
        <f>IF($A42="","",IF(COUNT($T42,$W42:$Y42)=0,"",IFERROR(SUM($V42:$Y42)*Assumptions!$B$4,"")))</f>
        <v/>
      </c>
      <c r="AA42" s="31">
        <f>IF($A42="","",IF(COUNT($T42,$W42:$Y42)=0,"",IFERROR(SUM($V42:$Z42),"")))</f>
        <v/>
      </c>
      <c r="AB42" s="35" t="n"/>
      <c r="AC42" s="31">
        <f>IF(OR($R42="",$AA42=""),"",IFERROR($AA42-$R42,""))</f>
        <v/>
      </c>
      <c r="AD42" s="25">
        <f>IF(OR($K42="",$T42=""),"",IFERROR($T42-$K42,""))</f>
        <v/>
      </c>
      <c r="AE42" s="31">
        <f>IF(OR($S42="",$AB42=""),"",IFERROR($AB42-$S42,""))</f>
        <v/>
      </c>
      <c r="AF42" s="31">
        <f>IF(OR($AA42="",$AB42=""),"",IFERROR($AB42-$AA42,""))</f>
        <v/>
      </c>
      <c r="AG42" s="36">
        <f>IF(OR($AB42="",$AF42=""),"",IFERROR($AF42/$AB42,""))</f>
        <v/>
      </c>
    </row>
    <row r="43" ht="22" customHeight="1">
      <c r="A43" s="18" t="n"/>
      <c r="B43" s="19" t="n"/>
      <c r="C43" s="19" t="n"/>
      <c r="D43" s="19" t="n"/>
      <c r="E43" s="20" t="n"/>
      <c r="F43" s="34" t="n"/>
      <c r="G43" s="22" t="n"/>
      <c r="H43" s="20" t="n"/>
      <c r="I43" s="20" t="n"/>
      <c r="J43" s="20" t="n"/>
      <c r="K43" s="22" t="n"/>
      <c r="L43" s="32">
        <f>IF($A43="","",IF($K43="","",IFERROR(VLOOKUP($E43,Assumptions!$D$4:$E$8,2,FALSE),"")))</f>
        <v/>
      </c>
      <c r="M43" s="32">
        <f>IF($A43="","",IF(OR($K43="",$L43=""),"",IFERROR($K43*$L43,"")))</f>
        <v/>
      </c>
      <c r="N43" s="35" t="n"/>
      <c r="O43" s="35" t="n"/>
      <c r="P43" s="35" t="n"/>
      <c r="Q43" s="32">
        <f>IF($A43="","",IF(COUNT($K43,$N43:$P43)=0,"",IFERROR(SUM($M43:$P43)*Assumptions!$B$4,"")))</f>
        <v/>
      </c>
      <c r="R43" s="32">
        <f>IF($A43="","",IF(COUNT($K43,$N43:$P43)=0,"",IFERROR(SUM($M43:$Q43),"")))</f>
        <v/>
      </c>
      <c r="S43" s="35" t="n"/>
      <c r="T43" s="22" t="n"/>
      <c r="U43" s="32">
        <f>IF($A43="","",IF($T43="","",IFERROR(VLOOKUP($E43,Assumptions!$D$4:$E$8,2,FALSE),"")))</f>
        <v/>
      </c>
      <c r="V43" s="32">
        <f>IF($A43="","",IF(OR($T43="",$U43=""),"",IFERROR($T43*$U43,"")))</f>
        <v/>
      </c>
      <c r="W43" s="35" t="n"/>
      <c r="X43" s="35" t="n"/>
      <c r="Y43" s="35" t="n"/>
      <c r="Z43" s="32">
        <f>IF($A43="","",IF(COUNT($T43,$W43:$Y43)=0,"",IFERROR(SUM($V43:$Y43)*Assumptions!$B$4,"")))</f>
        <v/>
      </c>
      <c r="AA43" s="32">
        <f>IF($A43="","",IF(COUNT($T43,$W43:$Y43)=0,"",IFERROR(SUM($V43:$Z43),"")))</f>
        <v/>
      </c>
      <c r="AB43" s="35" t="n"/>
      <c r="AC43" s="32">
        <f>IF(OR($R43="",$AA43=""),"",IFERROR($AA43-$R43,""))</f>
        <v/>
      </c>
      <c r="AD43" s="24">
        <f>IF(OR($K43="",$T43=""),"",IFERROR($T43-$K43,""))</f>
        <v/>
      </c>
      <c r="AE43" s="32">
        <f>IF(OR($S43="",$AB43=""),"",IFERROR($AB43-$S43,""))</f>
        <v/>
      </c>
      <c r="AF43" s="32">
        <f>IF(OR($AA43="",$AB43=""),"",IFERROR($AB43-$AA43,""))</f>
        <v/>
      </c>
      <c r="AG43" s="33">
        <f>IF(OR($AB43="",$AF43=""),"",IFERROR($AF43/$AB43,""))</f>
        <v/>
      </c>
    </row>
    <row r="44" ht="22" customHeight="1">
      <c r="A44" s="18" t="n"/>
      <c r="B44" s="19" t="n"/>
      <c r="C44" s="19" t="n"/>
      <c r="D44" s="19" t="n"/>
      <c r="E44" s="20" t="n"/>
      <c r="F44" s="34" t="n"/>
      <c r="G44" s="22" t="n"/>
      <c r="H44" s="20" t="n"/>
      <c r="I44" s="20" t="n"/>
      <c r="J44" s="20" t="n"/>
      <c r="K44" s="22" t="n"/>
      <c r="L44" s="31">
        <f>IF($A44="","",IF($K44="","",IFERROR(VLOOKUP($E44,Assumptions!$D$4:$E$8,2,FALSE),"")))</f>
        <v/>
      </c>
      <c r="M44" s="31">
        <f>IF($A44="","",IF(OR($K44="",$L44=""),"",IFERROR($K44*$L44,"")))</f>
        <v/>
      </c>
      <c r="N44" s="35" t="n"/>
      <c r="O44" s="35" t="n"/>
      <c r="P44" s="35" t="n"/>
      <c r="Q44" s="31">
        <f>IF($A44="","",IF(COUNT($K44,$N44:$P44)=0,"",IFERROR(SUM($M44:$P44)*Assumptions!$B$4,"")))</f>
        <v/>
      </c>
      <c r="R44" s="31">
        <f>IF($A44="","",IF(COUNT($K44,$N44:$P44)=0,"",IFERROR(SUM($M44:$Q44),"")))</f>
        <v/>
      </c>
      <c r="S44" s="35" t="n"/>
      <c r="T44" s="22" t="n"/>
      <c r="U44" s="31">
        <f>IF($A44="","",IF($T44="","",IFERROR(VLOOKUP($E44,Assumptions!$D$4:$E$8,2,FALSE),"")))</f>
        <v/>
      </c>
      <c r="V44" s="31">
        <f>IF($A44="","",IF(OR($T44="",$U44=""),"",IFERROR($T44*$U44,"")))</f>
        <v/>
      </c>
      <c r="W44" s="35" t="n"/>
      <c r="X44" s="35" t="n"/>
      <c r="Y44" s="35" t="n"/>
      <c r="Z44" s="31">
        <f>IF($A44="","",IF(COUNT($T44,$W44:$Y44)=0,"",IFERROR(SUM($V44:$Y44)*Assumptions!$B$4,"")))</f>
        <v/>
      </c>
      <c r="AA44" s="31">
        <f>IF($A44="","",IF(COUNT($T44,$W44:$Y44)=0,"",IFERROR(SUM($V44:$Z44),"")))</f>
        <v/>
      </c>
      <c r="AB44" s="35" t="n"/>
      <c r="AC44" s="31">
        <f>IF(OR($R44="",$AA44=""),"",IFERROR($AA44-$R44,""))</f>
        <v/>
      </c>
      <c r="AD44" s="25">
        <f>IF(OR($K44="",$T44=""),"",IFERROR($T44-$K44,""))</f>
        <v/>
      </c>
      <c r="AE44" s="31">
        <f>IF(OR($S44="",$AB44=""),"",IFERROR($AB44-$S44,""))</f>
        <v/>
      </c>
      <c r="AF44" s="31">
        <f>IF(OR($AA44="",$AB44=""),"",IFERROR($AB44-$AA44,""))</f>
        <v/>
      </c>
      <c r="AG44" s="36">
        <f>IF(OR($AB44="",$AF44=""),"",IFERROR($AF44/$AB44,""))</f>
        <v/>
      </c>
    </row>
    <row r="45" ht="22" customHeight="1">
      <c r="A45" s="18" t="n"/>
      <c r="B45" s="19" t="n"/>
      <c r="C45" s="19" t="n"/>
      <c r="D45" s="19" t="n"/>
      <c r="E45" s="20" t="n"/>
      <c r="F45" s="34" t="n"/>
      <c r="G45" s="22" t="n"/>
      <c r="H45" s="20" t="n"/>
      <c r="I45" s="20" t="n"/>
      <c r="J45" s="20" t="n"/>
      <c r="K45" s="22" t="n"/>
      <c r="L45" s="32">
        <f>IF($A45="","",IF($K45="","",IFERROR(VLOOKUP($E45,Assumptions!$D$4:$E$8,2,FALSE),"")))</f>
        <v/>
      </c>
      <c r="M45" s="32">
        <f>IF($A45="","",IF(OR($K45="",$L45=""),"",IFERROR($K45*$L45,"")))</f>
        <v/>
      </c>
      <c r="N45" s="35" t="n"/>
      <c r="O45" s="35" t="n"/>
      <c r="P45" s="35" t="n"/>
      <c r="Q45" s="32">
        <f>IF($A45="","",IF(COUNT($K45,$N45:$P45)=0,"",IFERROR(SUM($M45:$P45)*Assumptions!$B$4,"")))</f>
        <v/>
      </c>
      <c r="R45" s="32">
        <f>IF($A45="","",IF(COUNT($K45,$N45:$P45)=0,"",IFERROR(SUM($M45:$Q45),"")))</f>
        <v/>
      </c>
      <c r="S45" s="35" t="n"/>
      <c r="T45" s="22" t="n"/>
      <c r="U45" s="32">
        <f>IF($A45="","",IF($T45="","",IFERROR(VLOOKUP($E45,Assumptions!$D$4:$E$8,2,FALSE),"")))</f>
        <v/>
      </c>
      <c r="V45" s="32">
        <f>IF($A45="","",IF(OR($T45="",$U45=""),"",IFERROR($T45*$U45,"")))</f>
        <v/>
      </c>
      <c r="W45" s="35" t="n"/>
      <c r="X45" s="35" t="n"/>
      <c r="Y45" s="35" t="n"/>
      <c r="Z45" s="32">
        <f>IF($A45="","",IF(COUNT($T45,$W45:$Y45)=0,"",IFERROR(SUM($V45:$Y45)*Assumptions!$B$4,"")))</f>
        <v/>
      </c>
      <c r="AA45" s="32">
        <f>IF($A45="","",IF(COUNT($T45,$W45:$Y45)=0,"",IFERROR(SUM($V45:$Z45),"")))</f>
        <v/>
      </c>
      <c r="AB45" s="35" t="n"/>
      <c r="AC45" s="32">
        <f>IF(OR($R45="",$AA45=""),"",IFERROR($AA45-$R45,""))</f>
        <v/>
      </c>
      <c r="AD45" s="24">
        <f>IF(OR($K45="",$T45=""),"",IFERROR($T45-$K45,""))</f>
        <v/>
      </c>
      <c r="AE45" s="32">
        <f>IF(OR($S45="",$AB45=""),"",IFERROR($AB45-$S45,""))</f>
        <v/>
      </c>
      <c r="AF45" s="32">
        <f>IF(OR($AA45="",$AB45=""),"",IFERROR($AB45-$AA45,""))</f>
        <v/>
      </c>
      <c r="AG45" s="33">
        <f>IF(OR($AB45="",$AF45=""),"",IFERROR($AF45/$AB45,""))</f>
        <v/>
      </c>
    </row>
    <row r="46" ht="22" customHeight="1">
      <c r="A46" s="18" t="n"/>
      <c r="B46" s="19" t="n"/>
      <c r="C46" s="19" t="n"/>
      <c r="D46" s="19" t="n"/>
      <c r="E46" s="20" t="n"/>
      <c r="F46" s="34" t="n"/>
      <c r="G46" s="22" t="n"/>
      <c r="H46" s="20" t="n"/>
      <c r="I46" s="20" t="n"/>
      <c r="J46" s="20" t="n"/>
      <c r="K46" s="22" t="n"/>
      <c r="L46" s="31">
        <f>IF($A46="","",IF($K46="","",IFERROR(VLOOKUP($E46,Assumptions!$D$4:$E$8,2,FALSE),"")))</f>
        <v/>
      </c>
      <c r="M46" s="31">
        <f>IF($A46="","",IF(OR($K46="",$L46=""),"",IFERROR($K46*$L46,"")))</f>
        <v/>
      </c>
      <c r="N46" s="35" t="n"/>
      <c r="O46" s="35" t="n"/>
      <c r="P46" s="35" t="n"/>
      <c r="Q46" s="31">
        <f>IF($A46="","",IF(COUNT($K46,$N46:$P46)=0,"",IFERROR(SUM($M46:$P46)*Assumptions!$B$4,"")))</f>
        <v/>
      </c>
      <c r="R46" s="31">
        <f>IF($A46="","",IF(COUNT($K46,$N46:$P46)=0,"",IFERROR(SUM($M46:$Q46),"")))</f>
        <v/>
      </c>
      <c r="S46" s="35" t="n"/>
      <c r="T46" s="22" t="n"/>
      <c r="U46" s="31">
        <f>IF($A46="","",IF($T46="","",IFERROR(VLOOKUP($E46,Assumptions!$D$4:$E$8,2,FALSE),"")))</f>
        <v/>
      </c>
      <c r="V46" s="31">
        <f>IF($A46="","",IF(OR($T46="",$U46=""),"",IFERROR($T46*$U46,"")))</f>
        <v/>
      </c>
      <c r="W46" s="35" t="n"/>
      <c r="X46" s="35" t="n"/>
      <c r="Y46" s="35" t="n"/>
      <c r="Z46" s="31">
        <f>IF($A46="","",IF(COUNT($T46,$W46:$Y46)=0,"",IFERROR(SUM($V46:$Y46)*Assumptions!$B$4,"")))</f>
        <v/>
      </c>
      <c r="AA46" s="31">
        <f>IF($A46="","",IF(COUNT($T46,$W46:$Y46)=0,"",IFERROR(SUM($V46:$Z46),"")))</f>
        <v/>
      </c>
      <c r="AB46" s="35" t="n"/>
      <c r="AC46" s="31">
        <f>IF(OR($R46="",$AA46=""),"",IFERROR($AA46-$R46,""))</f>
        <v/>
      </c>
      <c r="AD46" s="25">
        <f>IF(OR($K46="",$T46=""),"",IFERROR($T46-$K46,""))</f>
        <v/>
      </c>
      <c r="AE46" s="31">
        <f>IF(OR($S46="",$AB46=""),"",IFERROR($AB46-$S46,""))</f>
        <v/>
      </c>
      <c r="AF46" s="31">
        <f>IF(OR($AA46="",$AB46=""),"",IFERROR($AB46-$AA46,""))</f>
        <v/>
      </c>
      <c r="AG46" s="36">
        <f>IF(OR($AB46="",$AF46=""),"",IFERROR($AF46/$AB46,""))</f>
        <v/>
      </c>
    </row>
    <row r="47" ht="22" customHeight="1">
      <c r="A47" s="18" t="n"/>
      <c r="B47" s="19" t="n"/>
      <c r="C47" s="19" t="n"/>
      <c r="D47" s="19" t="n"/>
      <c r="E47" s="20" t="n"/>
      <c r="F47" s="34" t="n"/>
      <c r="G47" s="22" t="n"/>
      <c r="H47" s="20" t="n"/>
      <c r="I47" s="20" t="n"/>
      <c r="J47" s="20" t="n"/>
      <c r="K47" s="22" t="n"/>
      <c r="L47" s="32">
        <f>IF($A47="","",IF($K47="","",IFERROR(VLOOKUP($E47,Assumptions!$D$4:$E$8,2,FALSE),"")))</f>
        <v/>
      </c>
      <c r="M47" s="32">
        <f>IF($A47="","",IF(OR($K47="",$L47=""),"",IFERROR($K47*$L47,"")))</f>
        <v/>
      </c>
      <c r="N47" s="35" t="n"/>
      <c r="O47" s="35" t="n"/>
      <c r="P47" s="35" t="n"/>
      <c r="Q47" s="32">
        <f>IF($A47="","",IF(COUNT($K47,$N47:$P47)=0,"",IFERROR(SUM($M47:$P47)*Assumptions!$B$4,"")))</f>
        <v/>
      </c>
      <c r="R47" s="32">
        <f>IF($A47="","",IF(COUNT($K47,$N47:$P47)=0,"",IFERROR(SUM($M47:$Q47),"")))</f>
        <v/>
      </c>
      <c r="S47" s="35" t="n"/>
      <c r="T47" s="22" t="n"/>
      <c r="U47" s="32">
        <f>IF($A47="","",IF($T47="","",IFERROR(VLOOKUP($E47,Assumptions!$D$4:$E$8,2,FALSE),"")))</f>
        <v/>
      </c>
      <c r="V47" s="32">
        <f>IF($A47="","",IF(OR($T47="",$U47=""),"",IFERROR($T47*$U47,"")))</f>
        <v/>
      </c>
      <c r="W47" s="35" t="n"/>
      <c r="X47" s="35" t="n"/>
      <c r="Y47" s="35" t="n"/>
      <c r="Z47" s="32">
        <f>IF($A47="","",IF(COUNT($T47,$W47:$Y47)=0,"",IFERROR(SUM($V47:$Y47)*Assumptions!$B$4,"")))</f>
        <v/>
      </c>
      <c r="AA47" s="32">
        <f>IF($A47="","",IF(COUNT($T47,$W47:$Y47)=0,"",IFERROR(SUM($V47:$Z47),"")))</f>
        <v/>
      </c>
      <c r="AB47" s="35" t="n"/>
      <c r="AC47" s="32">
        <f>IF(OR($R47="",$AA47=""),"",IFERROR($AA47-$R47,""))</f>
        <v/>
      </c>
      <c r="AD47" s="24">
        <f>IF(OR($K47="",$T47=""),"",IFERROR($T47-$K47,""))</f>
        <v/>
      </c>
      <c r="AE47" s="32">
        <f>IF(OR($S47="",$AB47=""),"",IFERROR($AB47-$S47,""))</f>
        <v/>
      </c>
      <c r="AF47" s="32">
        <f>IF(OR($AA47="",$AB47=""),"",IFERROR($AB47-$AA47,""))</f>
        <v/>
      </c>
      <c r="AG47" s="33">
        <f>IF(OR($AB47="",$AF47=""),"",IFERROR($AF47/$AB47,""))</f>
        <v/>
      </c>
    </row>
    <row r="48" ht="22" customHeight="1">
      <c r="A48" s="18" t="n"/>
      <c r="B48" s="19" t="n"/>
      <c r="C48" s="19" t="n"/>
      <c r="D48" s="19" t="n"/>
      <c r="E48" s="20" t="n"/>
      <c r="F48" s="34" t="n"/>
      <c r="G48" s="22" t="n"/>
      <c r="H48" s="20" t="n"/>
      <c r="I48" s="20" t="n"/>
      <c r="J48" s="20" t="n"/>
      <c r="K48" s="22" t="n"/>
      <c r="L48" s="31">
        <f>IF($A48="","",IF($K48="","",IFERROR(VLOOKUP($E48,Assumptions!$D$4:$E$8,2,FALSE),"")))</f>
        <v/>
      </c>
      <c r="M48" s="31">
        <f>IF($A48="","",IF(OR($K48="",$L48=""),"",IFERROR($K48*$L48,"")))</f>
        <v/>
      </c>
      <c r="N48" s="35" t="n"/>
      <c r="O48" s="35" t="n"/>
      <c r="P48" s="35" t="n"/>
      <c r="Q48" s="31">
        <f>IF($A48="","",IF(COUNT($K48,$N48:$P48)=0,"",IFERROR(SUM($M48:$P48)*Assumptions!$B$4,"")))</f>
        <v/>
      </c>
      <c r="R48" s="31">
        <f>IF($A48="","",IF(COUNT($K48,$N48:$P48)=0,"",IFERROR(SUM($M48:$Q48),"")))</f>
        <v/>
      </c>
      <c r="S48" s="35" t="n"/>
      <c r="T48" s="22" t="n"/>
      <c r="U48" s="31">
        <f>IF($A48="","",IF($T48="","",IFERROR(VLOOKUP($E48,Assumptions!$D$4:$E$8,2,FALSE),"")))</f>
        <v/>
      </c>
      <c r="V48" s="31">
        <f>IF($A48="","",IF(OR($T48="",$U48=""),"",IFERROR($T48*$U48,"")))</f>
        <v/>
      </c>
      <c r="W48" s="35" t="n"/>
      <c r="X48" s="35" t="n"/>
      <c r="Y48" s="35" t="n"/>
      <c r="Z48" s="31">
        <f>IF($A48="","",IF(COUNT($T48,$W48:$Y48)=0,"",IFERROR(SUM($V48:$Y48)*Assumptions!$B$4,"")))</f>
        <v/>
      </c>
      <c r="AA48" s="31">
        <f>IF($A48="","",IF(COUNT($T48,$W48:$Y48)=0,"",IFERROR(SUM($V48:$Z48),"")))</f>
        <v/>
      </c>
      <c r="AB48" s="35" t="n"/>
      <c r="AC48" s="31">
        <f>IF(OR($R48="",$AA48=""),"",IFERROR($AA48-$R48,""))</f>
        <v/>
      </c>
      <c r="AD48" s="25">
        <f>IF(OR($K48="",$T48=""),"",IFERROR($T48-$K48,""))</f>
        <v/>
      </c>
      <c r="AE48" s="31">
        <f>IF(OR($S48="",$AB48=""),"",IFERROR($AB48-$S48,""))</f>
        <v/>
      </c>
      <c r="AF48" s="31">
        <f>IF(OR($AA48="",$AB48=""),"",IFERROR($AB48-$AA48,""))</f>
        <v/>
      </c>
      <c r="AG48" s="36">
        <f>IF(OR($AB48="",$AF48=""),"",IFERROR($AF48/$AB48,""))</f>
        <v/>
      </c>
    </row>
    <row r="49" ht="22" customHeight="1">
      <c r="A49" s="18" t="n"/>
      <c r="B49" s="19" t="n"/>
      <c r="C49" s="19" t="n"/>
      <c r="D49" s="19" t="n"/>
      <c r="E49" s="20" t="n"/>
      <c r="F49" s="34" t="n"/>
      <c r="G49" s="22" t="n"/>
      <c r="H49" s="20" t="n"/>
      <c r="I49" s="20" t="n"/>
      <c r="J49" s="20" t="n"/>
      <c r="K49" s="22" t="n"/>
      <c r="L49" s="32">
        <f>IF($A49="","",IF($K49="","",IFERROR(VLOOKUP($E49,Assumptions!$D$4:$E$8,2,FALSE),"")))</f>
        <v/>
      </c>
      <c r="M49" s="32">
        <f>IF($A49="","",IF(OR($K49="",$L49=""),"",IFERROR($K49*$L49,"")))</f>
        <v/>
      </c>
      <c r="N49" s="35" t="n"/>
      <c r="O49" s="35" t="n"/>
      <c r="P49" s="35" t="n"/>
      <c r="Q49" s="32">
        <f>IF($A49="","",IF(COUNT($K49,$N49:$P49)=0,"",IFERROR(SUM($M49:$P49)*Assumptions!$B$4,"")))</f>
        <v/>
      </c>
      <c r="R49" s="32">
        <f>IF($A49="","",IF(COUNT($K49,$N49:$P49)=0,"",IFERROR(SUM($M49:$Q49),"")))</f>
        <v/>
      </c>
      <c r="S49" s="35" t="n"/>
      <c r="T49" s="22" t="n"/>
      <c r="U49" s="32">
        <f>IF($A49="","",IF($T49="","",IFERROR(VLOOKUP($E49,Assumptions!$D$4:$E$8,2,FALSE),"")))</f>
        <v/>
      </c>
      <c r="V49" s="32">
        <f>IF($A49="","",IF(OR($T49="",$U49=""),"",IFERROR($T49*$U49,"")))</f>
        <v/>
      </c>
      <c r="W49" s="35" t="n"/>
      <c r="X49" s="35" t="n"/>
      <c r="Y49" s="35" t="n"/>
      <c r="Z49" s="32">
        <f>IF($A49="","",IF(COUNT($T49,$W49:$Y49)=0,"",IFERROR(SUM($V49:$Y49)*Assumptions!$B$4,"")))</f>
        <v/>
      </c>
      <c r="AA49" s="32">
        <f>IF($A49="","",IF(COUNT($T49,$W49:$Y49)=0,"",IFERROR(SUM($V49:$Z49),"")))</f>
        <v/>
      </c>
      <c r="AB49" s="35" t="n"/>
      <c r="AC49" s="32">
        <f>IF(OR($R49="",$AA49=""),"",IFERROR($AA49-$R49,""))</f>
        <v/>
      </c>
      <c r="AD49" s="24">
        <f>IF(OR($K49="",$T49=""),"",IFERROR($T49-$K49,""))</f>
        <v/>
      </c>
      <c r="AE49" s="32">
        <f>IF(OR($S49="",$AB49=""),"",IFERROR($AB49-$S49,""))</f>
        <v/>
      </c>
      <c r="AF49" s="32">
        <f>IF(OR($AA49="",$AB49=""),"",IFERROR($AB49-$AA49,""))</f>
        <v/>
      </c>
      <c r="AG49" s="33">
        <f>IF(OR($AB49="",$AF49=""),"",IFERROR($AF49/$AB49,""))</f>
        <v/>
      </c>
    </row>
    <row r="50" ht="22" customHeight="1">
      <c r="A50" s="18" t="n"/>
      <c r="B50" s="19" t="n"/>
      <c r="C50" s="19" t="n"/>
      <c r="D50" s="19" t="n"/>
      <c r="E50" s="20" t="n"/>
      <c r="F50" s="34" t="n"/>
      <c r="G50" s="22" t="n"/>
      <c r="H50" s="20" t="n"/>
      <c r="I50" s="20" t="n"/>
      <c r="J50" s="20" t="n"/>
      <c r="K50" s="22" t="n"/>
      <c r="L50" s="31">
        <f>IF($A50="","",IF($K50="","",IFERROR(VLOOKUP($E50,Assumptions!$D$4:$E$8,2,FALSE),"")))</f>
        <v/>
      </c>
      <c r="M50" s="31">
        <f>IF($A50="","",IF(OR($K50="",$L50=""),"",IFERROR($K50*$L50,"")))</f>
        <v/>
      </c>
      <c r="N50" s="35" t="n"/>
      <c r="O50" s="35" t="n"/>
      <c r="P50" s="35" t="n"/>
      <c r="Q50" s="31">
        <f>IF($A50="","",IF(COUNT($K50,$N50:$P50)=0,"",IFERROR(SUM($M50:$P50)*Assumptions!$B$4,"")))</f>
        <v/>
      </c>
      <c r="R50" s="31">
        <f>IF($A50="","",IF(COUNT($K50,$N50:$P50)=0,"",IFERROR(SUM($M50:$Q50),"")))</f>
        <v/>
      </c>
      <c r="S50" s="35" t="n"/>
      <c r="T50" s="22" t="n"/>
      <c r="U50" s="31">
        <f>IF($A50="","",IF($T50="","",IFERROR(VLOOKUP($E50,Assumptions!$D$4:$E$8,2,FALSE),"")))</f>
        <v/>
      </c>
      <c r="V50" s="31">
        <f>IF($A50="","",IF(OR($T50="",$U50=""),"",IFERROR($T50*$U50,"")))</f>
        <v/>
      </c>
      <c r="W50" s="35" t="n"/>
      <c r="X50" s="35" t="n"/>
      <c r="Y50" s="35" t="n"/>
      <c r="Z50" s="31">
        <f>IF($A50="","",IF(COUNT($T50,$W50:$Y50)=0,"",IFERROR(SUM($V50:$Y50)*Assumptions!$B$4,"")))</f>
        <v/>
      </c>
      <c r="AA50" s="31">
        <f>IF($A50="","",IF(COUNT($T50,$W50:$Y50)=0,"",IFERROR(SUM($V50:$Z50),"")))</f>
        <v/>
      </c>
      <c r="AB50" s="35" t="n"/>
      <c r="AC50" s="31">
        <f>IF(OR($R50="",$AA50=""),"",IFERROR($AA50-$R50,""))</f>
        <v/>
      </c>
      <c r="AD50" s="25">
        <f>IF(OR($K50="",$T50=""),"",IFERROR($T50-$K50,""))</f>
        <v/>
      </c>
      <c r="AE50" s="31">
        <f>IF(OR($S50="",$AB50=""),"",IFERROR($AB50-$S50,""))</f>
        <v/>
      </c>
      <c r="AF50" s="31">
        <f>IF(OR($AA50="",$AB50=""),"",IFERROR($AB50-$AA50,""))</f>
        <v/>
      </c>
      <c r="AG50" s="36">
        <f>IF(OR($AB50="",$AF50=""),"",IFERROR($AF50/$AB50,""))</f>
        <v/>
      </c>
    </row>
    <row r="51" ht="22" customHeight="1">
      <c r="A51" s="18" t="n"/>
      <c r="B51" s="19" t="n"/>
      <c r="C51" s="19" t="n"/>
      <c r="D51" s="19" t="n"/>
      <c r="E51" s="20" t="n"/>
      <c r="F51" s="34" t="n"/>
      <c r="G51" s="22" t="n"/>
      <c r="H51" s="20" t="n"/>
      <c r="I51" s="20" t="n"/>
      <c r="J51" s="20" t="n"/>
      <c r="K51" s="22" t="n"/>
      <c r="L51" s="32">
        <f>IF($A51="","",IF($K51="","",IFERROR(VLOOKUP($E51,Assumptions!$D$4:$E$8,2,FALSE),"")))</f>
        <v/>
      </c>
      <c r="M51" s="32">
        <f>IF($A51="","",IF(OR($K51="",$L51=""),"",IFERROR($K51*$L51,"")))</f>
        <v/>
      </c>
      <c r="N51" s="35" t="n"/>
      <c r="O51" s="35" t="n"/>
      <c r="P51" s="35" t="n"/>
      <c r="Q51" s="32">
        <f>IF($A51="","",IF(COUNT($K51,$N51:$P51)=0,"",IFERROR(SUM($M51:$P51)*Assumptions!$B$4,"")))</f>
        <v/>
      </c>
      <c r="R51" s="32">
        <f>IF($A51="","",IF(COUNT($K51,$N51:$P51)=0,"",IFERROR(SUM($M51:$Q51),"")))</f>
        <v/>
      </c>
      <c r="S51" s="35" t="n"/>
      <c r="T51" s="22" t="n"/>
      <c r="U51" s="32">
        <f>IF($A51="","",IF($T51="","",IFERROR(VLOOKUP($E51,Assumptions!$D$4:$E$8,2,FALSE),"")))</f>
        <v/>
      </c>
      <c r="V51" s="32">
        <f>IF($A51="","",IF(OR($T51="",$U51=""),"",IFERROR($T51*$U51,"")))</f>
        <v/>
      </c>
      <c r="W51" s="35" t="n"/>
      <c r="X51" s="35" t="n"/>
      <c r="Y51" s="35" t="n"/>
      <c r="Z51" s="32">
        <f>IF($A51="","",IF(COUNT($T51,$W51:$Y51)=0,"",IFERROR(SUM($V51:$Y51)*Assumptions!$B$4,"")))</f>
        <v/>
      </c>
      <c r="AA51" s="32">
        <f>IF($A51="","",IF(COUNT($T51,$W51:$Y51)=0,"",IFERROR(SUM($V51:$Z51),"")))</f>
        <v/>
      </c>
      <c r="AB51" s="35" t="n"/>
      <c r="AC51" s="32">
        <f>IF(OR($R51="",$AA51=""),"",IFERROR($AA51-$R51,""))</f>
        <v/>
      </c>
      <c r="AD51" s="24">
        <f>IF(OR($K51="",$T51=""),"",IFERROR($T51-$K51,""))</f>
        <v/>
      </c>
      <c r="AE51" s="32">
        <f>IF(OR($S51="",$AB51=""),"",IFERROR($AB51-$S51,""))</f>
        <v/>
      </c>
      <c r="AF51" s="32">
        <f>IF(OR($AA51="",$AB51=""),"",IFERROR($AB51-$AA51,""))</f>
        <v/>
      </c>
      <c r="AG51" s="33">
        <f>IF(OR($AB51="",$AF51=""),"",IFERROR($AF51/$AB51,""))</f>
        <v/>
      </c>
    </row>
    <row r="52" ht="22" customHeight="1">
      <c r="A52" s="18" t="n"/>
      <c r="B52" s="19" t="n"/>
      <c r="C52" s="19" t="n"/>
      <c r="D52" s="19" t="n"/>
      <c r="E52" s="20" t="n"/>
      <c r="F52" s="34" t="n"/>
      <c r="G52" s="22" t="n"/>
      <c r="H52" s="20" t="n"/>
      <c r="I52" s="20" t="n"/>
      <c r="J52" s="20" t="n"/>
      <c r="K52" s="22" t="n"/>
      <c r="L52" s="31">
        <f>IF($A52="","",IF($K52="","",IFERROR(VLOOKUP($E52,Assumptions!$D$4:$E$8,2,FALSE),"")))</f>
        <v/>
      </c>
      <c r="M52" s="31">
        <f>IF($A52="","",IF(OR($K52="",$L52=""),"",IFERROR($K52*$L52,"")))</f>
        <v/>
      </c>
      <c r="N52" s="35" t="n"/>
      <c r="O52" s="35" t="n"/>
      <c r="P52" s="35" t="n"/>
      <c r="Q52" s="31">
        <f>IF($A52="","",IF(COUNT($K52,$N52:$P52)=0,"",IFERROR(SUM($M52:$P52)*Assumptions!$B$4,"")))</f>
        <v/>
      </c>
      <c r="R52" s="31">
        <f>IF($A52="","",IF(COUNT($K52,$N52:$P52)=0,"",IFERROR(SUM($M52:$Q52),"")))</f>
        <v/>
      </c>
      <c r="S52" s="35" t="n"/>
      <c r="T52" s="22" t="n"/>
      <c r="U52" s="31">
        <f>IF($A52="","",IF($T52="","",IFERROR(VLOOKUP($E52,Assumptions!$D$4:$E$8,2,FALSE),"")))</f>
        <v/>
      </c>
      <c r="V52" s="31">
        <f>IF($A52="","",IF(OR($T52="",$U52=""),"",IFERROR($T52*$U52,"")))</f>
        <v/>
      </c>
      <c r="W52" s="35" t="n"/>
      <c r="X52" s="35" t="n"/>
      <c r="Y52" s="35" t="n"/>
      <c r="Z52" s="31">
        <f>IF($A52="","",IF(COUNT($T52,$W52:$Y52)=0,"",IFERROR(SUM($V52:$Y52)*Assumptions!$B$4,"")))</f>
        <v/>
      </c>
      <c r="AA52" s="31">
        <f>IF($A52="","",IF(COUNT($T52,$W52:$Y52)=0,"",IFERROR(SUM($V52:$Z52),"")))</f>
        <v/>
      </c>
      <c r="AB52" s="35" t="n"/>
      <c r="AC52" s="31">
        <f>IF(OR($R52="",$AA52=""),"",IFERROR($AA52-$R52,""))</f>
        <v/>
      </c>
      <c r="AD52" s="25">
        <f>IF(OR($K52="",$T52=""),"",IFERROR($T52-$K52,""))</f>
        <v/>
      </c>
      <c r="AE52" s="31">
        <f>IF(OR($S52="",$AB52=""),"",IFERROR($AB52-$S52,""))</f>
        <v/>
      </c>
      <c r="AF52" s="31">
        <f>IF(OR($AA52="",$AB52=""),"",IFERROR($AB52-$AA52,""))</f>
        <v/>
      </c>
      <c r="AG52" s="36">
        <f>IF(OR($AB52="",$AF52=""),"",IFERROR($AF52/$AB52,""))</f>
        <v/>
      </c>
    </row>
    <row r="53" ht="22" customHeight="1">
      <c r="A53" s="18" t="n"/>
      <c r="B53" s="19" t="n"/>
      <c r="C53" s="19" t="n"/>
      <c r="D53" s="19" t="n"/>
      <c r="E53" s="20" t="n"/>
      <c r="F53" s="34" t="n"/>
      <c r="G53" s="22" t="n"/>
      <c r="H53" s="20" t="n"/>
      <c r="I53" s="20" t="n"/>
      <c r="J53" s="20" t="n"/>
      <c r="K53" s="22" t="n"/>
      <c r="L53" s="32">
        <f>IF($A53="","",IF($K53="","",IFERROR(VLOOKUP($E53,Assumptions!$D$4:$E$8,2,FALSE),"")))</f>
        <v/>
      </c>
      <c r="M53" s="32">
        <f>IF($A53="","",IF(OR($K53="",$L53=""),"",IFERROR($K53*$L53,"")))</f>
        <v/>
      </c>
      <c r="N53" s="35" t="n"/>
      <c r="O53" s="35" t="n"/>
      <c r="P53" s="35" t="n"/>
      <c r="Q53" s="32">
        <f>IF($A53="","",IF(COUNT($K53,$N53:$P53)=0,"",IFERROR(SUM($M53:$P53)*Assumptions!$B$4,"")))</f>
        <v/>
      </c>
      <c r="R53" s="32">
        <f>IF($A53="","",IF(COUNT($K53,$N53:$P53)=0,"",IFERROR(SUM($M53:$Q53),"")))</f>
        <v/>
      </c>
      <c r="S53" s="35" t="n"/>
      <c r="T53" s="22" t="n"/>
      <c r="U53" s="32">
        <f>IF($A53="","",IF($T53="","",IFERROR(VLOOKUP($E53,Assumptions!$D$4:$E$8,2,FALSE),"")))</f>
        <v/>
      </c>
      <c r="V53" s="32">
        <f>IF($A53="","",IF(OR($T53="",$U53=""),"",IFERROR($T53*$U53,"")))</f>
        <v/>
      </c>
      <c r="W53" s="35" t="n"/>
      <c r="X53" s="35" t="n"/>
      <c r="Y53" s="35" t="n"/>
      <c r="Z53" s="32">
        <f>IF($A53="","",IF(COUNT($T53,$W53:$Y53)=0,"",IFERROR(SUM($V53:$Y53)*Assumptions!$B$4,"")))</f>
        <v/>
      </c>
      <c r="AA53" s="32">
        <f>IF($A53="","",IF(COUNT($T53,$W53:$Y53)=0,"",IFERROR(SUM($V53:$Z53),"")))</f>
        <v/>
      </c>
      <c r="AB53" s="35" t="n"/>
      <c r="AC53" s="32">
        <f>IF(OR($R53="",$AA53=""),"",IFERROR($AA53-$R53,""))</f>
        <v/>
      </c>
      <c r="AD53" s="24">
        <f>IF(OR($K53="",$T53=""),"",IFERROR($T53-$K53,""))</f>
        <v/>
      </c>
      <c r="AE53" s="32">
        <f>IF(OR($S53="",$AB53=""),"",IFERROR($AB53-$S53,""))</f>
        <v/>
      </c>
      <c r="AF53" s="32">
        <f>IF(OR($AA53="",$AB53=""),"",IFERROR($AB53-$AA53,""))</f>
        <v/>
      </c>
      <c r="AG53" s="33">
        <f>IF(OR($AB53="",$AF53=""),"",IFERROR($AF53/$AB53,""))</f>
        <v/>
      </c>
    </row>
    <row r="54" ht="22" customHeight="1">
      <c r="A54" s="18" t="n"/>
      <c r="B54" s="19" t="n"/>
      <c r="C54" s="19" t="n"/>
      <c r="D54" s="19" t="n"/>
      <c r="E54" s="20" t="n"/>
      <c r="F54" s="34" t="n"/>
      <c r="G54" s="22" t="n"/>
      <c r="H54" s="20" t="n"/>
      <c r="I54" s="20" t="n"/>
      <c r="J54" s="20" t="n"/>
      <c r="K54" s="22" t="n"/>
      <c r="L54" s="31">
        <f>IF($A54="","",IF($K54="","",IFERROR(VLOOKUP($E54,Assumptions!$D$4:$E$8,2,FALSE),"")))</f>
        <v/>
      </c>
      <c r="M54" s="31">
        <f>IF($A54="","",IF(OR($K54="",$L54=""),"",IFERROR($K54*$L54,"")))</f>
        <v/>
      </c>
      <c r="N54" s="35" t="n"/>
      <c r="O54" s="35" t="n"/>
      <c r="P54" s="35" t="n"/>
      <c r="Q54" s="31">
        <f>IF($A54="","",IF(COUNT($K54,$N54:$P54)=0,"",IFERROR(SUM($M54:$P54)*Assumptions!$B$4,"")))</f>
        <v/>
      </c>
      <c r="R54" s="31">
        <f>IF($A54="","",IF(COUNT($K54,$N54:$P54)=0,"",IFERROR(SUM($M54:$Q54),"")))</f>
        <v/>
      </c>
      <c r="S54" s="35" t="n"/>
      <c r="T54" s="22" t="n"/>
      <c r="U54" s="31">
        <f>IF($A54="","",IF($T54="","",IFERROR(VLOOKUP($E54,Assumptions!$D$4:$E$8,2,FALSE),"")))</f>
        <v/>
      </c>
      <c r="V54" s="31">
        <f>IF($A54="","",IF(OR($T54="",$U54=""),"",IFERROR($T54*$U54,"")))</f>
        <v/>
      </c>
      <c r="W54" s="35" t="n"/>
      <c r="X54" s="35" t="n"/>
      <c r="Y54" s="35" t="n"/>
      <c r="Z54" s="31">
        <f>IF($A54="","",IF(COUNT($T54,$W54:$Y54)=0,"",IFERROR(SUM($V54:$Y54)*Assumptions!$B$4,"")))</f>
        <v/>
      </c>
      <c r="AA54" s="31">
        <f>IF($A54="","",IF(COUNT($T54,$W54:$Y54)=0,"",IFERROR(SUM($V54:$Z54),"")))</f>
        <v/>
      </c>
      <c r="AB54" s="35" t="n"/>
      <c r="AC54" s="31">
        <f>IF(OR($R54="",$AA54=""),"",IFERROR($AA54-$R54,""))</f>
        <v/>
      </c>
      <c r="AD54" s="25">
        <f>IF(OR($K54="",$T54=""),"",IFERROR($T54-$K54,""))</f>
        <v/>
      </c>
      <c r="AE54" s="31">
        <f>IF(OR($S54="",$AB54=""),"",IFERROR($AB54-$S54,""))</f>
        <v/>
      </c>
      <c r="AF54" s="31">
        <f>IF(OR($AA54="",$AB54=""),"",IFERROR($AB54-$AA54,""))</f>
        <v/>
      </c>
      <c r="AG54" s="36">
        <f>IF(OR($AB54="",$AF54=""),"",IFERROR($AF54/$AB54,""))</f>
        <v/>
      </c>
    </row>
    <row r="55" ht="22" customHeight="1">
      <c r="A55" s="18" t="n"/>
      <c r="B55" s="19" t="n"/>
      <c r="C55" s="19" t="n"/>
      <c r="D55" s="19" t="n"/>
      <c r="E55" s="20" t="n"/>
      <c r="F55" s="34" t="n"/>
      <c r="G55" s="22" t="n"/>
      <c r="H55" s="20" t="n"/>
      <c r="I55" s="20" t="n"/>
      <c r="J55" s="20" t="n"/>
      <c r="K55" s="22" t="n"/>
      <c r="L55" s="32">
        <f>IF($A55="","",IF($K55="","",IFERROR(VLOOKUP($E55,Assumptions!$D$4:$E$8,2,FALSE),"")))</f>
        <v/>
      </c>
      <c r="M55" s="32">
        <f>IF($A55="","",IF(OR($K55="",$L55=""),"",IFERROR($K55*$L55,"")))</f>
        <v/>
      </c>
      <c r="N55" s="35" t="n"/>
      <c r="O55" s="35" t="n"/>
      <c r="P55" s="35" t="n"/>
      <c r="Q55" s="32">
        <f>IF($A55="","",IF(COUNT($K55,$N55:$P55)=0,"",IFERROR(SUM($M55:$P55)*Assumptions!$B$4,"")))</f>
        <v/>
      </c>
      <c r="R55" s="32">
        <f>IF($A55="","",IF(COUNT($K55,$N55:$P55)=0,"",IFERROR(SUM($M55:$Q55),"")))</f>
        <v/>
      </c>
      <c r="S55" s="35" t="n"/>
      <c r="T55" s="22" t="n"/>
      <c r="U55" s="32">
        <f>IF($A55="","",IF($T55="","",IFERROR(VLOOKUP($E55,Assumptions!$D$4:$E$8,2,FALSE),"")))</f>
        <v/>
      </c>
      <c r="V55" s="32">
        <f>IF($A55="","",IF(OR($T55="",$U55=""),"",IFERROR($T55*$U55,"")))</f>
        <v/>
      </c>
      <c r="W55" s="35" t="n"/>
      <c r="X55" s="35" t="n"/>
      <c r="Y55" s="35" t="n"/>
      <c r="Z55" s="32">
        <f>IF($A55="","",IF(COUNT($T55,$W55:$Y55)=0,"",IFERROR(SUM($V55:$Y55)*Assumptions!$B$4,"")))</f>
        <v/>
      </c>
      <c r="AA55" s="32">
        <f>IF($A55="","",IF(COUNT($T55,$W55:$Y55)=0,"",IFERROR(SUM($V55:$Z55),"")))</f>
        <v/>
      </c>
      <c r="AB55" s="35" t="n"/>
      <c r="AC55" s="32">
        <f>IF(OR($R55="",$AA55=""),"",IFERROR($AA55-$R55,""))</f>
        <v/>
      </c>
      <c r="AD55" s="24">
        <f>IF(OR($K55="",$T55=""),"",IFERROR($T55-$K55,""))</f>
        <v/>
      </c>
      <c r="AE55" s="32">
        <f>IF(OR($S55="",$AB55=""),"",IFERROR($AB55-$S55,""))</f>
        <v/>
      </c>
      <c r="AF55" s="32">
        <f>IF(OR($AA55="",$AB55=""),"",IFERROR($AB55-$AA55,""))</f>
        <v/>
      </c>
      <c r="AG55" s="33">
        <f>IF(OR($AB55="",$AF55=""),"",IFERROR($AF55/$AB55,""))</f>
        <v/>
      </c>
    </row>
    <row r="56" ht="22" customHeight="1">
      <c r="A56" s="18" t="n"/>
      <c r="B56" s="19" t="n"/>
      <c r="C56" s="19" t="n"/>
      <c r="D56" s="19" t="n"/>
      <c r="E56" s="20" t="n"/>
      <c r="F56" s="34" t="n"/>
      <c r="G56" s="22" t="n"/>
      <c r="H56" s="20" t="n"/>
      <c r="I56" s="20" t="n"/>
      <c r="J56" s="20" t="n"/>
      <c r="K56" s="22" t="n"/>
      <c r="L56" s="31">
        <f>IF($A56="","",IF($K56="","",IFERROR(VLOOKUP($E56,Assumptions!$D$4:$E$8,2,FALSE),"")))</f>
        <v/>
      </c>
      <c r="M56" s="31">
        <f>IF($A56="","",IF(OR($K56="",$L56=""),"",IFERROR($K56*$L56,"")))</f>
        <v/>
      </c>
      <c r="N56" s="35" t="n"/>
      <c r="O56" s="35" t="n"/>
      <c r="P56" s="35" t="n"/>
      <c r="Q56" s="31">
        <f>IF($A56="","",IF(COUNT($K56,$N56:$P56)=0,"",IFERROR(SUM($M56:$P56)*Assumptions!$B$4,"")))</f>
        <v/>
      </c>
      <c r="R56" s="31">
        <f>IF($A56="","",IF(COUNT($K56,$N56:$P56)=0,"",IFERROR(SUM($M56:$Q56),"")))</f>
        <v/>
      </c>
      <c r="S56" s="35" t="n"/>
      <c r="T56" s="22" t="n"/>
      <c r="U56" s="31">
        <f>IF($A56="","",IF($T56="","",IFERROR(VLOOKUP($E56,Assumptions!$D$4:$E$8,2,FALSE),"")))</f>
        <v/>
      </c>
      <c r="V56" s="31">
        <f>IF($A56="","",IF(OR($T56="",$U56=""),"",IFERROR($T56*$U56,"")))</f>
        <v/>
      </c>
      <c r="W56" s="35" t="n"/>
      <c r="X56" s="35" t="n"/>
      <c r="Y56" s="35" t="n"/>
      <c r="Z56" s="31">
        <f>IF($A56="","",IF(COUNT($T56,$W56:$Y56)=0,"",IFERROR(SUM($V56:$Y56)*Assumptions!$B$4,"")))</f>
        <v/>
      </c>
      <c r="AA56" s="31">
        <f>IF($A56="","",IF(COUNT($T56,$W56:$Y56)=0,"",IFERROR(SUM($V56:$Z56),"")))</f>
        <v/>
      </c>
      <c r="AB56" s="35" t="n"/>
      <c r="AC56" s="31">
        <f>IF(OR($R56="",$AA56=""),"",IFERROR($AA56-$R56,""))</f>
        <v/>
      </c>
      <c r="AD56" s="25">
        <f>IF(OR($K56="",$T56=""),"",IFERROR($T56-$K56,""))</f>
        <v/>
      </c>
      <c r="AE56" s="31">
        <f>IF(OR($S56="",$AB56=""),"",IFERROR($AB56-$S56,""))</f>
        <v/>
      </c>
      <c r="AF56" s="31">
        <f>IF(OR($AA56="",$AB56=""),"",IFERROR($AB56-$AA56,""))</f>
        <v/>
      </c>
      <c r="AG56" s="36">
        <f>IF(OR($AB56="",$AF56=""),"",IFERROR($AF56/$AB56,""))</f>
        <v/>
      </c>
    </row>
    <row r="57" ht="22" customHeight="1">
      <c r="A57" s="18" t="n"/>
      <c r="B57" s="19" t="n"/>
      <c r="C57" s="19" t="n"/>
      <c r="D57" s="19" t="n"/>
      <c r="E57" s="20" t="n"/>
      <c r="F57" s="34" t="n"/>
      <c r="G57" s="22" t="n"/>
      <c r="H57" s="20" t="n"/>
      <c r="I57" s="20" t="n"/>
      <c r="J57" s="20" t="n"/>
      <c r="K57" s="22" t="n"/>
      <c r="L57" s="32">
        <f>IF($A57="","",IF($K57="","",IFERROR(VLOOKUP($E57,Assumptions!$D$4:$E$8,2,FALSE),"")))</f>
        <v/>
      </c>
      <c r="M57" s="32">
        <f>IF($A57="","",IF(OR($K57="",$L57=""),"",IFERROR($K57*$L57,"")))</f>
        <v/>
      </c>
      <c r="N57" s="35" t="n"/>
      <c r="O57" s="35" t="n"/>
      <c r="P57" s="35" t="n"/>
      <c r="Q57" s="32">
        <f>IF($A57="","",IF(COUNT($K57,$N57:$P57)=0,"",IFERROR(SUM($M57:$P57)*Assumptions!$B$4,"")))</f>
        <v/>
      </c>
      <c r="R57" s="32">
        <f>IF($A57="","",IF(COUNT($K57,$N57:$P57)=0,"",IFERROR(SUM($M57:$Q57),"")))</f>
        <v/>
      </c>
      <c r="S57" s="35" t="n"/>
      <c r="T57" s="22" t="n"/>
      <c r="U57" s="32">
        <f>IF($A57="","",IF($T57="","",IFERROR(VLOOKUP($E57,Assumptions!$D$4:$E$8,2,FALSE),"")))</f>
        <v/>
      </c>
      <c r="V57" s="32">
        <f>IF($A57="","",IF(OR($T57="",$U57=""),"",IFERROR($T57*$U57,"")))</f>
        <v/>
      </c>
      <c r="W57" s="35" t="n"/>
      <c r="X57" s="35" t="n"/>
      <c r="Y57" s="35" t="n"/>
      <c r="Z57" s="32">
        <f>IF($A57="","",IF(COUNT($T57,$W57:$Y57)=0,"",IFERROR(SUM($V57:$Y57)*Assumptions!$B$4,"")))</f>
        <v/>
      </c>
      <c r="AA57" s="32">
        <f>IF($A57="","",IF(COUNT($T57,$W57:$Y57)=0,"",IFERROR(SUM($V57:$Z57),"")))</f>
        <v/>
      </c>
      <c r="AB57" s="35" t="n"/>
      <c r="AC57" s="32">
        <f>IF(OR($R57="",$AA57=""),"",IFERROR($AA57-$R57,""))</f>
        <v/>
      </c>
      <c r="AD57" s="24">
        <f>IF(OR($K57="",$T57=""),"",IFERROR($T57-$K57,""))</f>
        <v/>
      </c>
      <c r="AE57" s="32">
        <f>IF(OR($S57="",$AB57=""),"",IFERROR($AB57-$S57,""))</f>
        <v/>
      </c>
      <c r="AF57" s="32">
        <f>IF(OR($AA57="",$AB57=""),"",IFERROR($AB57-$AA57,""))</f>
        <v/>
      </c>
      <c r="AG57" s="33">
        <f>IF(OR($AB57="",$AF57=""),"",IFERROR($AF57/$AB57,""))</f>
        <v/>
      </c>
    </row>
    <row r="58" ht="22" customHeight="1">
      <c r="A58" s="18" t="n"/>
      <c r="B58" s="19" t="n"/>
      <c r="C58" s="19" t="n"/>
      <c r="D58" s="19" t="n"/>
      <c r="E58" s="20" t="n"/>
      <c r="F58" s="34" t="n"/>
      <c r="G58" s="22" t="n"/>
      <c r="H58" s="20" t="n"/>
      <c r="I58" s="20" t="n"/>
      <c r="J58" s="20" t="n"/>
      <c r="K58" s="22" t="n"/>
      <c r="L58" s="31">
        <f>IF($A58="","",IF($K58="","",IFERROR(VLOOKUP($E58,Assumptions!$D$4:$E$8,2,FALSE),"")))</f>
        <v/>
      </c>
      <c r="M58" s="31">
        <f>IF($A58="","",IF(OR($K58="",$L58=""),"",IFERROR($K58*$L58,"")))</f>
        <v/>
      </c>
      <c r="N58" s="35" t="n"/>
      <c r="O58" s="35" t="n"/>
      <c r="P58" s="35" t="n"/>
      <c r="Q58" s="31">
        <f>IF($A58="","",IF(COUNT($K58,$N58:$P58)=0,"",IFERROR(SUM($M58:$P58)*Assumptions!$B$4,"")))</f>
        <v/>
      </c>
      <c r="R58" s="31">
        <f>IF($A58="","",IF(COUNT($K58,$N58:$P58)=0,"",IFERROR(SUM($M58:$Q58),"")))</f>
        <v/>
      </c>
      <c r="S58" s="35" t="n"/>
      <c r="T58" s="22" t="n"/>
      <c r="U58" s="31">
        <f>IF($A58="","",IF($T58="","",IFERROR(VLOOKUP($E58,Assumptions!$D$4:$E$8,2,FALSE),"")))</f>
        <v/>
      </c>
      <c r="V58" s="31">
        <f>IF($A58="","",IF(OR($T58="",$U58=""),"",IFERROR($T58*$U58,"")))</f>
        <v/>
      </c>
      <c r="W58" s="35" t="n"/>
      <c r="X58" s="35" t="n"/>
      <c r="Y58" s="35" t="n"/>
      <c r="Z58" s="31">
        <f>IF($A58="","",IF(COUNT($T58,$W58:$Y58)=0,"",IFERROR(SUM($V58:$Y58)*Assumptions!$B$4,"")))</f>
        <v/>
      </c>
      <c r="AA58" s="31">
        <f>IF($A58="","",IF(COUNT($T58,$W58:$Y58)=0,"",IFERROR(SUM($V58:$Z58),"")))</f>
        <v/>
      </c>
      <c r="AB58" s="35" t="n"/>
      <c r="AC58" s="31">
        <f>IF(OR($R58="",$AA58=""),"",IFERROR($AA58-$R58,""))</f>
        <v/>
      </c>
      <c r="AD58" s="25">
        <f>IF(OR($K58="",$T58=""),"",IFERROR($T58-$K58,""))</f>
        <v/>
      </c>
      <c r="AE58" s="31">
        <f>IF(OR($S58="",$AB58=""),"",IFERROR($AB58-$S58,""))</f>
        <v/>
      </c>
      <c r="AF58" s="31">
        <f>IF(OR($AA58="",$AB58=""),"",IFERROR($AB58-$AA58,""))</f>
        <v/>
      </c>
      <c r="AG58" s="36">
        <f>IF(OR($AB58="",$AF58=""),"",IFERROR($AF58/$AB58,""))</f>
        <v/>
      </c>
    </row>
    <row r="59" ht="22" customHeight="1">
      <c r="A59" s="18" t="n"/>
      <c r="B59" s="19" t="n"/>
      <c r="C59" s="19" t="n"/>
      <c r="D59" s="19" t="n"/>
      <c r="E59" s="20" t="n"/>
      <c r="F59" s="34" t="n"/>
      <c r="G59" s="22" t="n"/>
      <c r="H59" s="20" t="n"/>
      <c r="I59" s="20" t="n"/>
      <c r="J59" s="20" t="n"/>
      <c r="K59" s="22" t="n"/>
      <c r="L59" s="32">
        <f>IF($A59="","",IF($K59="","",IFERROR(VLOOKUP($E59,Assumptions!$D$4:$E$8,2,FALSE),"")))</f>
        <v/>
      </c>
      <c r="M59" s="32">
        <f>IF($A59="","",IF(OR($K59="",$L59=""),"",IFERROR($K59*$L59,"")))</f>
        <v/>
      </c>
      <c r="N59" s="35" t="n"/>
      <c r="O59" s="35" t="n"/>
      <c r="P59" s="35" t="n"/>
      <c r="Q59" s="32">
        <f>IF($A59="","",IF(COUNT($K59,$N59:$P59)=0,"",IFERROR(SUM($M59:$P59)*Assumptions!$B$4,"")))</f>
        <v/>
      </c>
      <c r="R59" s="32">
        <f>IF($A59="","",IF(COUNT($K59,$N59:$P59)=0,"",IFERROR(SUM($M59:$Q59),"")))</f>
        <v/>
      </c>
      <c r="S59" s="35" t="n"/>
      <c r="T59" s="22" t="n"/>
      <c r="U59" s="32">
        <f>IF($A59="","",IF($T59="","",IFERROR(VLOOKUP($E59,Assumptions!$D$4:$E$8,2,FALSE),"")))</f>
        <v/>
      </c>
      <c r="V59" s="32">
        <f>IF($A59="","",IF(OR($T59="",$U59=""),"",IFERROR($T59*$U59,"")))</f>
        <v/>
      </c>
      <c r="W59" s="35" t="n"/>
      <c r="X59" s="35" t="n"/>
      <c r="Y59" s="35" t="n"/>
      <c r="Z59" s="32">
        <f>IF($A59="","",IF(COUNT($T59,$W59:$Y59)=0,"",IFERROR(SUM($V59:$Y59)*Assumptions!$B$4,"")))</f>
        <v/>
      </c>
      <c r="AA59" s="32">
        <f>IF($A59="","",IF(COUNT($T59,$W59:$Y59)=0,"",IFERROR(SUM($V59:$Z59),"")))</f>
        <v/>
      </c>
      <c r="AB59" s="35" t="n"/>
      <c r="AC59" s="32">
        <f>IF(OR($R59="",$AA59=""),"",IFERROR($AA59-$R59,""))</f>
        <v/>
      </c>
      <c r="AD59" s="24">
        <f>IF(OR($K59="",$T59=""),"",IFERROR($T59-$K59,""))</f>
        <v/>
      </c>
      <c r="AE59" s="32">
        <f>IF(OR($S59="",$AB59=""),"",IFERROR($AB59-$S59,""))</f>
        <v/>
      </c>
      <c r="AF59" s="32">
        <f>IF(OR($AA59="",$AB59=""),"",IFERROR($AB59-$AA59,""))</f>
        <v/>
      </c>
      <c r="AG59" s="33">
        <f>IF(OR($AB59="",$AF59=""),"",IFERROR($AF59/$AB59,""))</f>
        <v/>
      </c>
    </row>
    <row r="60" ht="22" customHeight="1">
      <c r="A60" s="18" t="n"/>
      <c r="B60" s="19" t="n"/>
      <c r="C60" s="19" t="n"/>
      <c r="D60" s="19" t="n"/>
      <c r="E60" s="20" t="n"/>
      <c r="F60" s="34" t="n"/>
      <c r="G60" s="22" t="n"/>
      <c r="H60" s="20" t="n"/>
      <c r="I60" s="20" t="n"/>
      <c r="J60" s="20" t="n"/>
      <c r="K60" s="22" t="n"/>
      <c r="L60" s="31">
        <f>IF($A60="","",IF($K60="","",IFERROR(VLOOKUP($E60,Assumptions!$D$4:$E$8,2,FALSE),"")))</f>
        <v/>
      </c>
      <c r="M60" s="31">
        <f>IF($A60="","",IF(OR($K60="",$L60=""),"",IFERROR($K60*$L60,"")))</f>
        <v/>
      </c>
      <c r="N60" s="35" t="n"/>
      <c r="O60" s="35" t="n"/>
      <c r="P60" s="35" t="n"/>
      <c r="Q60" s="31">
        <f>IF($A60="","",IF(COUNT($K60,$N60:$P60)=0,"",IFERROR(SUM($M60:$P60)*Assumptions!$B$4,"")))</f>
        <v/>
      </c>
      <c r="R60" s="31">
        <f>IF($A60="","",IF(COUNT($K60,$N60:$P60)=0,"",IFERROR(SUM($M60:$Q60),"")))</f>
        <v/>
      </c>
      <c r="S60" s="35" t="n"/>
      <c r="T60" s="22" t="n"/>
      <c r="U60" s="31">
        <f>IF($A60="","",IF($T60="","",IFERROR(VLOOKUP($E60,Assumptions!$D$4:$E$8,2,FALSE),"")))</f>
        <v/>
      </c>
      <c r="V60" s="31">
        <f>IF($A60="","",IF(OR($T60="",$U60=""),"",IFERROR($T60*$U60,"")))</f>
        <v/>
      </c>
      <c r="W60" s="35" t="n"/>
      <c r="X60" s="35" t="n"/>
      <c r="Y60" s="35" t="n"/>
      <c r="Z60" s="31">
        <f>IF($A60="","",IF(COUNT($T60,$W60:$Y60)=0,"",IFERROR(SUM($V60:$Y60)*Assumptions!$B$4,"")))</f>
        <v/>
      </c>
      <c r="AA60" s="31">
        <f>IF($A60="","",IF(COUNT($T60,$W60:$Y60)=0,"",IFERROR(SUM($V60:$Z60),"")))</f>
        <v/>
      </c>
      <c r="AB60" s="35" t="n"/>
      <c r="AC60" s="31">
        <f>IF(OR($R60="",$AA60=""),"",IFERROR($AA60-$R60,""))</f>
        <v/>
      </c>
      <c r="AD60" s="25">
        <f>IF(OR($K60="",$T60=""),"",IFERROR($T60-$K60,""))</f>
        <v/>
      </c>
      <c r="AE60" s="31">
        <f>IF(OR($S60="",$AB60=""),"",IFERROR($AB60-$S60,""))</f>
        <v/>
      </c>
      <c r="AF60" s="31">
        <f>IF(OR($AA60="",$AB60=""),"",IFERROR($AB60-$AA60,""))</f>
        <v/>
      </c>
      <c r="AG60" s="36">
        <f>IF(OR($AB60="",$AF60=""),"",IFERROR($AF60/$AB60,""))</f>
        <v/>
      </c>
    </row>
    <row r="61" ht="22" customHeight="1">
      <c r="A61" s="18" t="n"/>
      <c r="B61" s="19" t="n"/>
      <c r="C61" s="19" t="n"/>
      <c r="D61" s="19" t="n"/>
      <c r="E61" s="20" t="n"/>
      <c r="F61" s="34" t="n"/>
      <c r="G61" s="22" t="n"/>
      <c r="H61" s="20" t="n"/>
      <c r="I61" s="20" t="n"/>
      <c r="J61" s="20" t="n"/>
      <c r="K61" s="22" t="n"/>
      <c r="L61" s="32">
        <f>IF($A61="","",IF($K61="","",IFERROR(VLOOKUP($E61,Assumptions!$D$4:$E$8,2,FALSE),"")))</f>
        <v/>
      </c>
      <c r="M61" s="32">
        <f>IF($A61="","",IF(OR($K61="",$L61=""),"",IFERROR($K61*$L61,"")))</f>
        <v/>
      </c>
      <c r="N61" s="35" t="n"/>
      <c r="O61" s="35" t="n"/>
      <c r="P61" s="35" t="n"/>
      <c r="Q61" s="32">
        <f>IF($A61="","",IF(COUNT($K61,$N61:$P61)=0,"",IFERROR(SUM($M61:$P61)*Assumptions!$B$4,"")))</f>
        <v/>
      </c>
      <c r="R61" s="32">
        <f>IF($A61="","",IF(COUNT($K61,$N61:$P61)=0,"",IFERROR(SUM($M61:$Q61),"")))</f>
        <v/>
      </c>
      <c r="S61" s="35" t="n"/>
      <c r="T61" s="22" t="n"/>
      <c r="U61" s="32">
        <f>IF($A61="","",IF($T61="","",IFERROR(VLOOKUP($E61,Assumptions!$D$4:$E$8,2,FALSE),"")))</f>
        <v/>
      </c>
      <c r="V61" s="32">
        <f>IF($A61="","",IF(OR($T61="",$U61=""),"",IFERROR($T61*$U61,"")))</f>
        <v/>
      </c>
      <c r="W61" s="35" t="n"/>
      <c r="X61" s="35" t="n"/>
      <c r="Y61" s="35" t="n"/>
      <c r="Z61" s="32">
        <f>IF($A61="","",IF(COUNT($T61,$W61:$Y61)=0,"",IFERROR(SUM($V61:$Y61)*Assumptions!$B$4,"")))</f>
        <v/>
      </c>
      <c r="AA61" s="32">
        <f>IF($A61="","",IF(COUNT($T61,$W61:$Y61)=0,"",IFERROR(SUM($V61:$Z61),"")))</f>
        <v/>
      </c>
      <c r="AB61" s="35" t="n"/>
      <c r="AC61" s="32">
        <f>IF(OR($R61="",$AA61=""),"",IFERROR($AA61-$R61,""))</f>
        <v/>
      </c>
      <c r="AD61" s="24">
        <f>IF(OR($K61="",$T61=""),"",IFERROR($T61-$K61,""))</f>
        <v/>
      </c>
      <c r="AE61" s="32">
        <f>IF(OR($S61="",$AB61=""),"",IFERROR($AB61-$S61,""))</f>
        <v/>
      </c>
      <c r="AF61" s="32">
        <f>IF(OR($AA61="",$AB61=""),"",IFERROR($AB61-$AA61,""))</f>
        <v/>
      </c>
      <c r="AG61" s="33">
        <f>IF(OR($AB61="",$AF61=""),"",IFERROR($AF61/$AB61,""))</f>
        <v/>
      </c>
    </row>
    <row r="62" ht="22" customHeight="1">
      <c r="A62" s="18" t="n"/>
      <c r="B62" s="19" t="n"/>
      <c r="C62" s="19" t="n"/>
      <c r="D62" s="19" t="n"/>
      <c r="E62" s="20" t="n"/>
      <c r="F62" s="34" t="n"/>
      <c r="G62" s="22" t="n"/>
      <c r="H62" s="20" t="n"/>
      <c r="I62" s="20" t="n"/>
      <c r="J62" s="20" t="n"/>
      <c r="K62" s="22" t="n"/>
      <c r="L62" s="31">
        <f>IF($A62="","",IF($K62="","",IFERROR(VLOOKUP($E62,Assumptions!$D$4:$E$8,2,FALSE),"")))</f>
        <v/>
      </c>
      <c r="M62" s="31">
        <f>IF($A62="","",IF(OR($K62="",$L62=""),"",IFERROR($K62*$L62,"")))</f>
        <v/>
      </c>
      <c r="N62" s="35" t="n"/>
      <c r="O62" s="35" t="n"/>
      <c r="P62" s="35" t="n"/>
      <c r="Q62" s="31">
        <f>IF($A62="","",IF(COUNT($K62,$N62:$P62)=0,"",IFERROR(SUM($M62:$P62)*Assumptions!$B$4,"")))</f>
        <v/>
      </c>
      <c r="R62" s="31">
        <f>IF($A62="","",IF(COUNT($K62,$N62:$P62)=0,"",IFERROR(SUM($M62:$Q62),"")))</f>
        <v/>
      </c>
      <c r="S62" s="35" t="n"/>
      <c r="T62" s="22" t="n"/>
      <c r="U62" s="31">
        <f>IF($A62="","",IF($T62="","",IFERROR(VLOOKUP($E62,Assumptions!$D$4:$E$8,2,FALSE),"")))</f>
        <v/>
      </c>
      <c r="V62" s="31">
        <f>IF($A62="","",IF(OR($T62="",$U62=""),"",IFERROR($T62*$U62,"")))</f>
        <v/>
      </c>
      <c r="W62" s="35" t="n"/>
      <c r="X62" s="35" t="n"/>
      <c r="Y62" s="35" t="n"/>
      <c r="Z62" s="31">
        <f>IF($A62="","",IF(COUNT($T62,$W62:$Y62)=0,"",IFERROR(SUM($V62:$Y62)*Assumptions!$B$4,"")))</f>
        <v/>
      </c>
      <c r="AA62" s="31">
        <f>IF($A62="","",IF(COUNT($T62,$W62:$Y62)=0,"",IFERROR(SUM($V62:$Z62),"")))</f>
        <v/>
      </c>
      <c r="AB62" s="35" t="n"/>
      <c r="AC62" s="31">
        <f>IF(OR($R62="",$AA62=""),"",IFERROR($AA62-$R62,""))</f>
        <v/>
      </c>
      <c r="AD62" s="25">
        <f>IF(OR($K62="",$T62=""),"",IFERROR($T62-$K62,""))</f>
        <v/>
      </c>
      <c r="AE62" s="31">
        <f>IF(OR($S62="",$AB62=""),"",IFERROR($AB62-$S62,""))</f>
        <v/>
      </c>
      <c r="AF62" s="31">
        <f>IF(OR($AA62="",$AB62=""),"",IFERROR($AB62-$AA62,""))</f>
        <v/>
      </c>
      <c r="AG62" s="36">
        <f>IF(OR($AB62="",$AF62=""),"",IFERROR($AF62/$AB62,""))</f>
        <v/>
      </c>
    </row>
    <row r="63" ht="22" customHeight="1">
      <c r="A63" s="18" t="n"/>
      <c r="B63" s="19" t="n"/>
      <c r="C63" s="19" t="n"/>
      <c r="D63" s="19" t="n"/>
      <c r="E63" s="20" t="n"/>
      <c r="F63" s="34" t="n"/>
      <c r="G63" s="22" t="n"/>
      <c r="H63" s="20" t="n"/>
      <c r="I63" s="20" t="n"/>
      <c r="J63" s="20" t="n"/>
      <c r="K63" s="22" t="n"/>
      <c r="L63" s="32">
        <f>IF($A63="","",IF($K63="","",IFERROR(VLOOKUP($E63,Assumptions!$D$4:$E$8,2,FALSE),"")))</f>
        <v/>
      </c>
      <c r="M63" s="32">
        <f>IF($A63="","",IF(OR($K63="",$L63=""),"",IFERROR($K63*$L63,"")))</f>
        <v/>
      </c>
      <c r="N63" s="35" t="n"/>
      <c r="O63" s="35" t="n"/>
      <c r="P63" s="35" t="n"/>
      <c r="Q63" s="32">
        <f>IF($A63="","",IF(COUNT($K63,$N63:$P63)=0,"",IFERROR(SUM($M63:$P63)*Assumptions!$B$4,"")))</f>
        <v/>
      </c>
      <c r="R63" s="32">
        <f>IF($A63="","",IF(COUNT($K63,$N63:$P63)=0,"",IFERROR(SUM($M63:$Q63),"")))</f>
        <v/>
      </c>
      <c r="S63" s="35" t="n"/>
      <c r="T63" s="22" t="n"/>
      <c r="U63" s="32">
        <f>IF($A63="","",IF($T63="","",IFERROR(VLOOKUP($E63,Assumptions!$D$4:$E$8,2,FALSE),"")))</f>
        <v/>
      </c>
      <c r="V63" s="32">
        <f>IF($A63="","",IF(OR($T63="",$U63=""),"",IFERROR($T63*$U63,"")))</f>
        <v/>
      </c>
      <c r="W63" s="35" t="n"/>
      <c r="X63" s="35" t="n"/>
      <c r="Y63" s="35" t="n"/>
      <c r="Z63" s="32">
        <f>IF($A63="","",IF(COUNT($T63,$W63:$Y63)=0,"",IFERROR(SUM($V63:$Y63)*Assumptions!$B$4,"")))</f>
        <v/>
      </c>
      <c r="AA63" s="32">
        <f>IF($A63="","",IF(COUNT($T63,$W63:$Y63)=0,"",IFERROR(SUM($V63:$Z63),"")))</f>
        <v/>
      </c>
      <c r="AB63" s="35" t="n"/>
      <c r="AC63" s="32">
        <f>IF(OR($R63="",$AA63=""),"",IFERROR($AA63-$R63,""))</f>
        <v/>
      </c>
      <c r="AD63" s="24">
        <f>IF(OR($K63="",$T63=""),"",IFERROR($T63-$K63,""))</f>
        <v/>
      </c>
      <c r="AE63" s="32">
        <f>IF(OR($S63="",$AB63=""),"",IFERROR($AB63-$S63,""))</f>
        <v/>
      </c>
      <c r="AF63" s="32">
        <f>IF(OR($AA63="",$AB63=""),"",IFERROR($AB63-$AA63,""))</f>
        <v/>
      </c>
      <c r="AG63" s="33">
        <f>IF(OR($AB63="",$AF63=""),"",IFERROR($AF63/$AB63,""))</f>
        <v/>
      </c>
    </row>
    <row r="64" ht="22" customHeight="1">
      <c r="A64" s="18" t="n"/>
      <c r="B64" s="19" t="n"/>
      <c r="C64" s="19" t="n"/>
      <c r="D64" s="19" t="n"/>
      <c r="E64" s="20" t="n"/>
      <c r="F64" s="34" t="n"/>
      <c r="G64" s="22" t="n"/>
      <c r="H64" s="20" t="n"/>
      <c r="I64" s="20" t="n"/>
      <c r="J64" s="20" t="n"/>
      <c r="K64" s="22" t="n"/>
      <c r="L64" s="31">
        <f>IF($A64="","",IF($K64="","",IFERROR(VLOOKUP($E64,Assumptions!$D$4:$E$8,2,FALSE),"")))</f>
        <v/>
      </c>
      <c r="M64" s="31">
        <f>IF($A64="","",IF(OR($K64="",$L64=""),"",IFERROR($K64*$L64,"")))</f>
        <v/>
      </c>
      <c r="N64" s="35" t="n"/>
      <c r="O64" s="35" t="n"/>
      <c r="P64" s="35" t="n"/>
      <c r="Q64" s="31">
        <f>IF($A64="","",IF(COUNT($K64,$N64:$P64)=0,"",IFERROR(SUM($M64:$P64)*Assumptions!$B$4,"")))</f>
        <v/>
      </c>
      <c r="R64" s="31">
        <f>IF($A64="","",IF(COUNT($K64,$N64:$P64)=0,"",IFERROR(SUM($M64:$Q64),"")))</f>
        <v/>
      </c>
      <c r="S64" s="35" t="n"/>
      <c r="T64" s="22" t="n"/>
      <c r="U64" s="31">
        <f>IF($A64="","",IF($T64="","",IFERROR(VLOOKUP($E64,Assumptions!$D$4:$E$8,2,FALSE),"")))</f>
        <v/>
      </c>
      <c r="V64" s="31">
        <f>IF($A64="","",IF(OR($T64="",$U64=""),"",IFERROR($T64*$U64,"")))</f>
        <v/>
      </c>
      <c r="W64" s="35" t="n"/>
      <c r="X64" s="35" t="n"/>
      <c r="Y64" s="35" t="n"/>
      <c r="Z64" s="31">
        <f>IF($A64="","",IF(COUNT($T64,$W64:$Y64)=0,"",IFERROR(SUM($V64:$Y64)*Assumptions!$B$4,"")))</f>
        <v/>
      </c>
      <c r="AA64" s="31">
        <f>IF($A64="","",IF(COUNT($T64,$W64:$Y64)=0,"",IFERROR(SUM($V64:$Z64),"")))</f>
        <v/>
      </c>
      <c r="AB64" s="35" t="n"/>
      <c r="AC64" s="31">
        <f>IF(OR($R64="",$AA64=""),"",IFERROR($AA64-$R64,""))</f>
        <v/>
      </c>
      <c r="AD64" s="25">
        <f>IF(OR($K64="",$T64=""),"",IFERROR($T64-$K64,""))</f>
        <v/>
      </c>
      <c r="AE64" s="31">
        <f>IF(OR($S64="",$AB64=""),"",IFERROR($AB64-$S64,""))</f>
        <v/>
      </c>
      <c r="AF64" s="31">
        <f>IF(OR($AA64="",$AB64=""),"",IFERROR($AB64-$AA64,""))</f>
        <v/>
      </c>
      <c r="AG64" s="36">
        <f>IF(OR($AB64="",$AF64=""),"",IFERROR($AF64/$AB64,""))</f>
        <v/>
      </c>
    </row>
    <row r="65" ht="22" customHeight="1">
      <c r="A65" s="18" t="n"/>
      <c r="B65" s="19" t="n"/>
      <c r="C65" s="19" t="n"/>
      <c r="D65" s="19" t="n"/>
      <c r="E65" s="20" t="n"/>
      <c r="F65" s="34" t="n"/>
      <c r="G65" s="22" t="n"/>
      <c r="H65" s="20" t="n"/>
      <c r="I65" s="20" t="n"/>
      <c r="J65" s="20" t="n"/>
      <c r="K65" s="22" t="n"/>
      <c r="L65" s="32">
        <f>IF($A65="","",IF($K65="","",IFERROR(VLOOKUP($E65,Assumptions!$D$4:$E$8,2,FALSE),"")))</f>
        <v/>
      </c>
      <c r="M65" s="32">
        <f>IF($A65="","",IF(OR($K65="",$L65=""),"",IFERROR($K65*$L65,"")))</f>
        <v/>
      </c>
      <c r="N65" s="35" t="n"/>
      <c r="O65" s="35" t="n"/>
      <c r="P65" s="35" t="n"/>
      <c r="Q65" s="32">
        <f>IF($A65="","",IF(COUNT($K65,$N65:$P65)=0,"",IFERROR(SUM($M65:$P65)*Assumptions!$B$4,"")))</f>
        <v/>
      </c>
      <c r="R65" s="32">
        <f>IF($A65="","",IF(COUNT($K65,$N65:$P65)=0,"",IFERROR(SUM($M65:$Q65),"")))</f>
        <v/>
      </c>
      <c r="S65" s="35" t="n"/>
      <c r="T65" s="22" t="n"/>
      <c r="U65" s="32">
        <f>IF($A65="","",IF($T65="","",IFERROR(VLOOKUP($E65,Assumptions!$D$4:$E$8,2,FALSE),"")))</f>
        <v/>
      </c>
      <c r="V65" s="32">
        <f>IF($A65="","",IF(OR($T65="",$U65=""),"",IFERROR($T65*$U65,"")))</f>
        <v/>
      </c>
      <c r="W65" s="35" t="n"/>
      <c r="X65" s="35" t="n"/>
      <c r="Y65" s="35" t="n"/>
      <c r="Z65" s="32">
        <f>IF($A65="","",IF(COUNT($T65,$W65:$Y65)=0,"",IFERROR(SUM($V65:$Y65)*Assumptions!$B$4,"")))</f>
        <v/>
      </c>
      <c r="AA65" s="32">
        <f>IF($A65="","",IF(COUNT($T65,$W65:$Y65)=0,"",IFERROR(SUM($V65:$Z65),"")))</f>
        <v/>
      </c>
      <c r="AB65" s="35" t="n"/>
      <c r="AC65" s="32">
        <f>IF(OR($R65="",$AA65=""),"",IFERROR($AA65-$R65,""))</f>
        <v/>
      </c>
      <c r="AD65" s="24">
        <f>IF(OR($K65="",$T65=""),"",IFERROR($T65-$K65,""))</f>
        <v/>
      </c>
      <c r="AE65" s="32">
        <f>IF(OR($S65="",$AB65=""),"",IFERROR($AB65-$S65,""))</f>
        <v/>
      </c>
      <c r="AF65" s="32">
        <f>IF(OR($AA65="",$AB65=""),"",IFERROR($AB65-$AA65,""))</f>
        <v/>
      </c>
      <c r="AG65" s="33">
        <f>IF(OR($AB65="",$AF65=""),"",IFERROR($AF65/$AB65,""))</f>
        <v/>
      </c>
    </row>
    <row r="66" ht="22" customHeight="1">
      <c r="A66" s="18" t="n"/>
      <c r="B66" s="19" t="n"/>
      <c r="C66" s="19" t="n"/>
      <c r="D66" s="19" t="n"/>
      <c r="E66" s="20" t="n"/>
      <c r="F66" s="34" t="n"/>
      <c r="G66" s="22" t="n"/>
      <c r="H66" s="20" t="n"/>
      <c r="I66" s="20" t="n"/>
      <c r="J66" s="20" t="n"/>
      <c r="K66" s="22" t="n"/>
      <c r="L66" s="31">
        <f>IF($A66="","",IF($K66="","",IFERROR(VLOOKUP($E66,Assumptions!$D$4:$E$8,2,FALSE),"")))</f>
        <v/>
      </c>
      <c r="M66" s="31">
        <f>IF($A66="","",IF(OR($K66="",$L66=""),"",IFERROR($K66*$L66,"")))</f>
        <v/>
      </c>
      <c r="N66" s="35" t="n"/>
      <c r="O66" s="35" t="n"/>
      <c r="P66" s="35" t="n"/>
      <c r="Q66" s="31">
        <f>IF($A66="","",IF(COUNT($K66,$N66:$P66)=0,"",IFERROR(SUM($M66:$P66)*Assumptions!$B$4,"")))</f>
        <v/>
      </c>
      <c r="R66" s="31">
        <f>IF($A66="","",IF(COUNT($K66,$N66:$P66)=0,"",IFERROR(SUM($M66:$Q66),"")))</f>
        <v/>
      </c>
      <c r="S66" s="35" t="n"/>
      <c r="T66" s="22" t="n"/>
      <c r="U66" s="31">
        <f>IF($A66="","",IF($T66="","",IFERROR(VLOOKUP($E66,Assumptions!$D$4:$E$8,2,FALSE),"")))</f>
        <v/>
      </c>
      <c r="V66" s="31">
        <f>IF($A66="","",IF(OR($T66="",$U66=""),"",IFERROR($T66*$U66,"")))</f>
        <v/>
      </c>
      <c r="W66" s="35" t="n"/>
      <c r="X66" s="35" t="n"/>
      <c r="Y66" s="35" t="n"/>
      <c r="Z66" s="31">
        <f>IF($A66="","",IF(COUNT($T66,$W66:$Y66)=0,"",IFERROR(SUM($V66:$Y66)*Assumptions!$B$4,"")))</f>
        <v/>
      </c>
      <c r="AA66" s="31">
        <f>IF($A66="","",IF(COUNT($T66,$W66:$Y66)=0,"",IFERROR(SUM($V66:$Z66),"")))</f>
        <v/>
      </c>
      <c r="AB66" s="35" t="n"/>
      <c r="AC66" s="31">
        <f>IF(OR($R66="",$AA66=""),"",IFERROR($AA66-$R66,""))</f>
        <v/>
      </c>
      <c r="AD66" s="25">
        <f>IF(OR($K66="",$T66=""),"",IFERROR($T66-$K66,""))</f>
        <v/>
      </c>
      <c r="AE66" s="31">
        <f>IF(OR($S66="",$AB66=""),"",IFERROR($AB66-$S66,""))</f>
        <v/>
      </c>
      <c r="AF66" s="31">
        <f>IF(OR($AA66="",$AB66=""),"",IFERROR($AB66-$AA66,""))</f>
        <v/>
      </c>
      <c r="AG66" s="36">
        <f>IF(OR($AB66="",$AF66=""),"",IFERROR($AF66/$AB66,""))</f>
        <v/>
      </c>
    </row>
    <row r="67" ht="22" customHeight="1">
      <c r="A67" s="18" t="n"/>
      <c r="B67" s="19" t="n"/>
      <c r="C67" s="19" t="n"/>
      <c r="D67" s="19" t="n"/>
      <c r="E67" s="20" t="n"/>
      <c r="F67" s="34" t="n"/>
      <c r="G67" s="22" t="n"/>
      <c r="H67" s="20" t="n"/>
      <c r="I67" s="20" t="n"/>
      <c r="J67" s="20" t="n"/>
      <c r="K67" s="22" t="n"/>
      <c r="L67" s="32">
        <f>IF($A67="","",IF($K67="","",IFERROR(VLOOKUP($E67,Assumptions!$D$4:$E$8,2,FALSE),"")))</f>
        <v/>
      </c>
      <c r="M67" s="32">
        <f>IF($A67="","",IF(OR($K67="",$L67=""),"",IFERROR($K67*$L67,"")))</f>
        <v/>
      </c>
      <c r="N67" s="35" t="n"/>
      <c r="O67" s="35" t="n"/>
      <c r="P67" s="35" t="n"/>
      <c r="Q67" s="32">
        <f>IF($A67="","",IF(COUNT($K67,$N67:$P67)=0,"",IFERROR(SUM($M67:$P67)*Assumptions!$B$4,"")))</f>
        <v/>
      </c>
      <c r="R67" s="32">
        <f>IF($A67="","",IF(COUNT($K67,$N67:$P67)=0,"",IFERROR(SUM($M67:$Q67),"")))</f>
        <v/>
      </c>
      <c r="S67" s="35" t="n"/>
      <c r="T67" s="22" t="n"/>
      <c r="U67" s="32">
        <f>IF($A67="","",IF($T67="","",IFERROR(VLOOKUP($E67,Assumptions!$D$4:$E$8,2,FALSE),"")))</f>
        <v/>
      </c>
      <c r="V67" s="32">
        <f>IF($A67="","",IF(OR($T67="",$U67=""),"",IFERROR($T67*$U67,"")))</f>
        <v/>
      </c>
      <c r="W67" s="35" t="n"/>
      <c r="X67" s="35" t="n"/>
      <c r="Y67" s="35" t="n"/>
      <c r="Z67" s="32">
        <f>IF($A67="","",IF(COUNT($T67,$W67:$Y67)=0,"",IFERROR(SUM($V67:$Y67)*Assumptions!$B$4,"")))</f>
        <v/>
      </c>
      <c r="AA67" s="32">
        <f>IF($A67="","",IF(COUNT($T67,$W67:$Y67)=0,"",IFERROR(SUM($V67:$Z67),"")))</f>
        <v/>
      </c>
      <c r="AB67" s="35" t="n"/>
      <c r="AC67" s="32">
        <f>IF(OR($R67="",$AA67=""),"",IFERROR($AA67-$R67,""))</f>
        <v/>
      </c>
      <c r="AD67" s="24">
        <f>IF(OR($K67="",$T67=""),"",IFERROR($T67-$K67,""))</f>
        <v/>
      </c>
      <c r="AE67" s="32">
        <f>IF(OR($S67="",$AB67=""),"",IFERROR($AB67-$S67,""))</f>
        <v/>
      </c>
      <c r="AF67" s="32">
        <f>IF(OR($AA67="",$AB67=""),"",IFERROR($AB67-$AA67,""))</f>
        <v/>
      </c>
      <c r="AG67" s="33">
        <f>IF(OR($AB67="",$AF67=""),"",IFERROR($AF67/$AB67,""))</f>
        <v/>
      </c>
    </row>
    <row r="68" ht="22" customHeight="1">
      <c r="A68" s="18" t="n"/>
      <c r="B68" s="19" t="n"/>
      <c r="C68" s="19" t="n"/>
      <c r="D68" s="19" t="n"/>
      <c r="E68" s="20" t="n"/>
      <c r="F68" s="34" t="n"/>
      <c r="G68" s="22" t="n"/>
      <c r="H68" s="20" t="n"/>
      <c r="I68" s="20" t="n"/>
      <c r="J68" s="20" t="n"/>
      <c r="K68" s="22" t="n"/>
      <c r="L68" s="31">
        <f>IF($A68="","",IF($K68="","",IFERROR(VLOOKUP($E68,Assumptions!$D$4:$E$8,2,FALSE),"")))</f>
        <v/>
      </c>
      <c r="M68" s="31">
        <f>IF($A68="","",IF(OR($K68="",$L68=""),"",IFERROR($K68*$L68,"")))</f>
        <v/>
      </c>
      <c r="N68" s="35" t="n"/>
      <c r="O68" s="35" t="n"/>
      <c r="P68" s="35" t="n"/>
      <c r="Q68" s="31">
        <f>IF($A68="","",IF(COUNT($K68,$N68:$P68)=0,"",IFERROR(SUM($M68:$P68)*Assumptions!$B$4,"")))</f>
        <v/>
      </c>
      <c r="R68" s="31">
        <f>IF($A68="","",IF(COUNT($K68,$N68:$P68)=0,"",IFERROR(SUM($M68:$Q68),"")))</f>
        <v/>
      </c>
      <c r="S68" s="35" t="n"/>
      <c r="T68" s="22" t="n"/>
      <c r="U68" s="31">
        <f>IF($A68="","",IF($T68="","",IFERROR(VLOOKUP($E68,Assumptions!$D$4:$E$8,2,FALSE),"")))</f>
        <v/>
      </c>
      <c r="V68" s="31">
        <f>IF($A68="","",IF(OR($T68="",$U68=""),"",IFERROR($T68*$U68,"")))</f>
        <v/>
      </c>
      <c r="W68" s="35" t="n"/>
      <c r="X68" s="35" t="n"/>
      <c r="Y68" s="35" t="n"/>
      <c r="Z68" s="31">
        <f>IF($A68="","",IF(COUNT($T68,$W68:$Y68)=0,"",IFERROR(SUM($V68:$Y68)*Assumptions!$B$4,"")))</f>
        <v/>
      </c>
      <c r="AA68" s="31">
        <f>IF($A68="","",IF(COUNT($T68,$W68:$Y68)=0,"",IFERROR(SUM($V68:$Z68),"")))</f>
        <v/>
      </c>
      <c r="AB68" s="35" t="n"/>
      <c r="AC68" s="31">
        <f>IF(OR($R68="",$AA68=""),"",IFERROR($AA68-$R68,""))</f>
        <v/>
      </c>
      <c r="AD68" s="25">
        <f>IF(OR($K68="",$T68=""),"",IFERROR($T68-$K68,""))</f>
        <v/>
      </c>
      <c r="AE68" s="31">
        <f>IF(OR($S68="",$AB68=""),"",IFERROR($AB68-$S68,""))</f>
        <v/>
      </c>
      <c r="AF68" s="31">
        <f>IF(OR($AA68="",$AB68=""),"",IFERROR($AB68-$AA68,""))</f>
        <v/>
      </c>
      <c r="AG68" s="36">
        <f>IF(OR($AB68="",$AF68=""),"",IFERROR($AF68/$AB68,""))</f>
        <v/>
      </c>
    </row>
    <row r="69" ht="22" customHeight="1">
      <c r="A69" s="18" t="n"/>
      <c r="B69" s="19" t="n"/>
      <c r="C69" s="19" t="n"/>
      <c r="D69" s="19" t="n"/>
      <c r="E69" s="20" t="n"/>
      <c r="F69" s="34" t="n"/>
      <c r="G69" s="22" t="n"/>
      <c r="H69" s="20" t="n"/>
      <c r="I69" s="20" t="n"/>
      <c r="J69" s="20" t="n"/>
      <c r="K69" s="22" t="n"/>
      <c r="L69" s="32">
        <f>IF($A69="","",IF($K69="","",IFERROR(VLOOKUP($E69,Assumptions!$D$4:$E$8,2,FALSE),"")))</f>
        <v/>
      </c>
      <c r="M69" s="32">
        <f>IF($A69="","",IF(OR($K69="",$L69=""),"",IFERROR($K69*$L69,"")))</f>
        <v/>
      </c>
      <c r="N69" s="35" t="n"/>
      <c r="O69" s="35" t="n"/>
      <c r="P69" s="35" t="n"/>
      <c r="Q69" s="32">
        <f>IF($A69="","",IF(COUNT($K69,$N69:$P69)=0,"",IFERROR(SUM($M69:$P69)*Assumptions!$B$4,"")))</f>
        <v/>
      </c>
      <c r="R69" s="32">
        <f>IF($A69="","",IF(COUNT($K69,$N69:$P69)=0,"",IFERROR(SUM($M69:$Q69),"")))</f>
        <v/>
      </c>
      <c r="S69" s="35" t="n"/>
      <c r="T69" s="22" t="n"/>
      <c r="U69" s="32">
        <f>IF($A69="","",IF($T69="","",IFERROR(VLOOKUP($E69,Assumptions!$D$4:$E$8,2,FALSE),"")))</f>
        <v/>
      </c>
      <c r="V69" s="32">
        <f>IF($A69="","",IF(OR($T69="",$U69=""),"",IFERROR($T69*$U69,"")))</f>
        <v/>
      </c>
      <c r="W69" s="35" t="n"/>
      <c r="X69" s="35" t="n"/>
      <c r="Y69" s="35" t="n"/>
      <c r="Z69" s="32">
        <f>IF($A69="","",IF(COUNT($T69,$W69:$Y69)=0,"",IFERROR(SUM($V69:$Y69)*Assumptions!$B$4,"")))</f>
        <v/>
      </c>
      <c r="AA69" s="32">
        <f>IF($A69="","",IF(COUNT($T69,$W69:$Y69)=0,"",IFERROR(SUM($V69:$Z69),"")))</f>
        <v/>
      </c>
      <c r="AB69" s="35" t="n"/>
      <c r="AC69" s="32">
        <f>IF(OR($R69="",$AA69=""),"",IFERROR($AA69-$R69,""))</f>
        <v/>
      </c>
      <c r="AD69" s="24">
        <f>IF(OR($K69="",$T69=""),"",IFERROR($T69-$K69,""))</f>
        <v/>
      </c>
      <c r="AE69" s="32">
        <f>IF(OR($S69="",$AB69=""),"",IFERROR($AB69-$S69,""))</f>
        <v/>
      </c>
      <c r="AF69" s="32">
        <f>IF(OR($AA69="",$AB69=""),"",IFERROR($AB69-$AA69,""))</f>
        <v/>
      </c>
      <c r="AG69" s="33">
        <f>IF(OR($AB69="",$AF69=""),"",IFERROR($AF69/$AB69,""))</f>
        <v/>
      </c>
    </row>
    <row r="70" ht="22" customHeight="1">
      <c r="A70" s="18" t="n"/>
      <c r="B70" s="19" t="n"/>
      <c r="C70" s="19" t="n"/>
      <c r="D70" s="19" t="n"/>
      <c r="E70" s="20" t="n"/>
      <c r="F70" s="34" t="n"/>
      <c r="G70" s="22" t="n"/>
      <c r="H70" s="20" t="n"/>
      <c r="I70" s="20" t="n"/>
      <c r="J70" s="20" t="n"/>
      <c r="K70" s="22" t="n"/>
      <c r="L70" s="31">
        <f>IF($A70="","",IF($K70="","",IFERROR(VLOOKUP($E70,Assumptions!$D$4:$E$8,2,FALSE),"")))</f>
        <v/>
      </c>
      <c r="M70" s="31">
        <f>IF($A70="","",IF(OR($K70="",$L70=""),"",IFERROR($K70*$L70,"")))</f>
        <v/>
      </c>
      <c r="N70" s="35" t="n"/>
      <c r="O70" s="35" t="n"/>
      <c r="P70" s="35" t="n"/>
      <c r="Q70" s="31">
        <f>IF($A70="","",IF(COUNT($K70,$N70:$P70)=0,"",IFERROR(SUM($M70:$P70)*Assumptions!$B$4,"")))</f>
        <v/>
      </c>
      <c r="R70" s="31">
        <f>IF($A70="","",IF(COUNT($K70,$N70:$P70)=0,"",IFERROR(SUM($M70:$Q70),"")))</f>
        <v/>
      </c>
      <c r="S70" s="35" t="n"/>
      <c r="T70" s="22" t="n"/>
      <c r="U70" s="31">
        <f>IF($A70="","",IF($T70="","",IFERROR(VLOOKUP($E70,Assumptions!$D$4:$E$8,2,FALSE),"")))</f>
        <v/>
      </c>
      <c r="V70" s="31">
        <f>IF($A70="","",IF(OR($T70="",$U70=""),"",IFERROR($T70*$U70,"")))</f>
        <v/>
      </c>
      <c r="W70" s="35" t="n"/>
      <c r="X70" s="35" t="n"/>
      <c r="Y70" s="35" t="n"/>
      <c r="Z70" s="31">
        <f>IF($A70="","",IF(COUNT($T70,$W70:$Y70)=0,"",IFERROR(SUM($V70:$Y70)*Assumptions!$B$4,"")))</f>
        <v/>
      </c>
      <c r="AA70" s="31">
        <f>IF($A70="","",IF(COUNT($T70,$W70:$Y70)=0,"",IFERROR(SUM($V70:$Z70),"")))</f>
        <v/>
      </c>
      <c r="AB70" s="35" t="n"/>
      <c r="AC70" s="31">
        <f>IF(OR($R70="",$AA70=""),"",IFERROR($AA70-$R70,""))</f>
        <v/>
      </c>
      <c r="AD70" s="25">
        <f>IF(OR($K70="",$T70=""),"",IFERROR($T70-$K70,""))</f>
        <v/>
      </c>
      <c r="AE70" s="31">
        <f>IF(OR($S70="",$AB70=""),"",IFERROR($AB70-$S70,""))</f>
        <v/>
      </c>
      <c r="AF70" s="31">
        <f>IF(OR($AA70="",$AB70=""),"",IFERROR($AB70-$AA70,""))</f>
        <v/>
      </c>
      <c r="AG70" s="36">
        <f>IF(OR($AB70="",$AF70=""),"",IFERROR($AF70/$AB70,""))</f>
        <v/>
      </c>
    </row>
    <row r="71" ht="22" customHeight="1">
      <c r="A71" s="18" t="n"/>
      <c r="B71" s="19" t="n"/>
      <c r="C71" s="19" t="n"/>
      <c r="D71" s="19" t="n"/>
      <c r="E71" s="20" t="n"/>
      <c r="F71" s="34" t="n"/>
      <c r="G71" s="22" t="n"/>
      <c r="H71" s="20" t="n"/>
      <c r="I71" s="20" t="n"/>
      <c r="J71" s="20" t="n"/>
      <c r="K71" s="22" t="n"/>
      <c r="L71" s="32">
        <f>IF($A71="","",IF($K71="","",IFERROR(VLOOKUP($E71,Assumptions!$D$4:$E$8,2,FALSE),"")))</f>
        <v/>
      </c>
      <c r="M71" s="32">
        <f>IF($A71="","",IF(OR($K71="",$L71=""),"",IFERROR($K71*$L71,"")))</f>
        <v/>
      </c>
      <c r="N71" s="35" t="n"/>
      <c r="O71" s="35" t="n"/>
      <c r="P71" s="35" t="n"/>
      <c r="Q71" s="32">
        <f>IF($A71="","",IF(COUNT($K71,$N71:$P71)=0,"",IFERROR(SUM($M71:$P71)*Assumptions!$B$4,"")))</f>
        <v/>
      </c>
      <c r="R71" s="32">
        <f>IF($A71="","",IF(COUNT($K71,$N71:$P71)=0,"",IFERROR(SUM($M71:$Q71),"")))</f>
        <v/>
      </c>
      <c r="S71" s="35" t="n"/>
      <c r="T71" s="22" t="n"/>
      <c r="U71" s="32">
        <f>IF($A71="","",IF($T71="","",IFERROR(VLOOKUP($E71,Assumptions!$D$4:$E$8,2,FALSE),"")))</f>
        <v/>
      </c>
      <c r="V71" s="32">
        <f>IF($A71="","",IF(OR($T71="",$U71=""),"",IFERROR($T71*$U71,"")))</f>
        <v/>
      </c>
      <c r="W71" s="35" t="n"/>
      <c r="X71" s="35" t="n"/>
      <c r="Y71" s="35" t="n"/>
      <c r="Z71" s="32">
        <f>IF($A71="","",IF(COUNT($T71,$W71:$Y71)=0,"",IFERROR(SUM($V71:$Y71)*Assumptions!$B$4,"")))</f>
        <v/>
      </c>
      <c r="AA71" s="32">
        <f>IF($A71="","",IF(COUNT($T71,$W71:$Y71)=0,"",IFERROR(SUM($V71:$Z71),"")))</f>
        <v/>
      </c>
      <c r="AB71" s="35" t="n"/>
      <c r="AC71" s="32">
        <f>IF(OR($R71="",$AA71=""),"",IFERROR($AA71-$R71,""))</f>
        <v/>
      </c>
      <c r="AD71" s="24">
        <f>IF(OR($K71="",$T71=""),"",IFERROR($T71-$K71,""))</f>
        <v/>
      </c>
      <c r="AE71" s="32">
        <f>IF(OR($S71="",$AB71=""),"",IFERROR($AB71-$S71,""))</f>
        <v/>
      </c>
      <c r="AF71" s="32">
        <f>IF(OR($AA71="",$AB71=""),"",IFERROR($AB71-$AA71,""))</f>
        <v/>
      </c>
      <c r="AG71" s="33">
        <f>IF(OR($AB71="",$AF71=""),"",IFERROR($AF71/$AB71,""))</f>
        <v/>
      </c>
    </row>
    <row r="72" ht="22" customHeight="1">
      <c r="A72" s="18" t="n"/>
      <c r="B72" s="19" t="n"/>
      <c r="C72" s="19" t="n"/>
      <c r="D72" s="19" t="n"/>
      <c r="E72" s="20" t="n"/>
      <c r="F72" s="34" t="n"/>
      <c r="G72" s="22" t="n"/>
      <c r="H72" s="20" t="n"/>
      <c r="I72" s="20" t="n"/>
      <c r="J72" s="20" t="n"/>
      <c r="K72" s="22" t="n"/>
      <c r="L72" s="31">
        <f>IF($A72="","",IF($K72="","",IFERROR(VLOOKUP($E72,Assumptions!$D$4:$E$8,2,FALSE),"")))</f>
        <v/>
      </c>
      <c r="M72" s="31">
        <f>IF($A72="","",IF(OR($K72="",$L72=""),"",IFERROR($K72*$L72,"")))</f>
        <v/>
      </c>
      <c r="N72" s="35" t="n"/>
      <c r="O72" s="35" t="n"/>
      <c r="P72" s="35" t="n"/>
      <c r="Q72" s="31">
        <f>IF($A72="","",IF(COUNT($K72,$N72:$P72)=0,"",IFERROR(SUM($M72:$P72)*Assumptions!$B$4,"")))</f>
        <v/>
      </c>
      <c r="R72" s="31">
        <f>IF($A72="","",IF(COUNT($K72,$N72:$P72)=0,"",IFERROR(SUM($M72:$Q72),"")))</f>
        <v/>
      </c>
      <c r="S72" s="35" t="n"/>
      <c r="T72" s="22" t="n"/>
      <c r="U72" s="31">
        <f>IF($A72="","",IF($T72="","",IFERROR(VLOOKUP($E72,Assumptions!$D$4:$E$8,2,FALSE),"")))</f>
        <v/>
      </c>
      <c r="V72" s="31">
        <f>IF($A72="","",IF(OR($T72="",$U72=""),"",IFERROR($T72*$U72,"")))</f>
        <v/>
      </c>
      <c r="W72" s="35" t="n"/>
      <c r="X72" s="35" t="n"/>
      <c r="Y72" s="35" t="n"/>
      <c r="Z72" s="31">
        <f>IF($A72="","",IF(COUNT($T72,$W72:$Y72)=0,"",IFERROR(SUM($V72:$Y72)*Assumptions!$B$4,"")))</f>
        <v/>
      </c>
      <c r="AA72" s="31">
        <f>IF($A72="","",IF(COUNT($T72,$W72:$Y72)=0,"",IFERROR(SUM($V72:$Z72),"")))</f>
        <v/>
      </c>
      <c r="AB72" s="35" t="n"/>
      <c r="AC72" s="31">
        <f>IF(OR($R72="",$AA72=""),"",IFERROR($AA72-$R72,""))</f>
        <v/>
      </c>
      <c r="AD72" s="25">
        <f>IF(OR($K72="",$T72=""),"",IFERROR($T72-$K72,""))</f>
        <v/>
      </c>
      <c r="AE72" s="31">
        <f>IF(OR($S72="",$AB72=""),"",IFERROR($AB72-$S72,""))</f>
        <v/>
      </c>
      <c r="AF72" s="31">
        <f>IF(OR($AA72="",$AB72=""),"",IFERROR($AB72-$AA72,""))</f>
        <v/>
      </c>
      <c r="AG72" s="36">
        <f>IF(OR($AB72="",$AF72=""),"",IFERROR($AF72/$AB72,""))</f>
        <v/>
      </c>
    </row>
    <row r="73" ht="22" customHeight="1">
      <c r="A73" s="18" t="n"/>
      <c r="B73" s="19" t="n"/>
      <c r="C73" s="19" t="n"/>
      <c r="D73" s="19" t="n"/>
      <c r="E73" s="20" t="n"/>
      <c r="F73" s="34" t="n"/>
      <c r="G73" s="22" t="n"/>
      <c r="H73" s="20" t="n"/>
      <c r="I73" s="20" t="n"/>
      <c r="J73" s="20" t="n"/>
      <c r="K73" s="22" t="n"/>
      <c r="L73" s="32">
        <f>IF($A73="","",IF($K73="","",IFERROR(VLOOKUP($E73,Assumptions!$D$4:$E$8,2,FALSE),"")))</f>
        <v/>
      </c>
      <c r="M73" s="32">
        <f>IF($A73="","",IF(OR($K73="",$L73=""),"",IFERROR($K73*$L73,"")))</f>
        <v/>
      </c>
      <c r="N73" s="35" t="n"/>
      <c r="O73" s="35" t="n"/>
      <c r="P73" s="35" t="n"/>
      <c r="Q73" s="32">
        <f>IF($A73="","",IF(COUNT($K73,$N73:$P73)=0,"",IFERROR(SUM($M73:$P73)*Assumptions!$B$4,"")))</f>
        <v/>
      </c>
      <c r="R73" s="32">
        <f>IF($A73="","",IF(COUNT($K73,$N73:$P73)=0,"",IFERROR(SUM($M73:$Q73),"")))</f>
        <v/>
      </c>
      <c r="S73" s="35" t="n"/>
      <c r="T73" s="22" t="n"/>
      <c r="U73" s="32">
        <f>IF($A73="","",IF($T73="","",IFERROR(VLOOKUP($E73,Assumptions!$D$4:$E$8,2,FALSE),"")))</f>
        <v/>
      </c>
      <c r="V73" s="32">
        <f>IF($A73="","",IF(OR($T73="",$U73=""),"",IFERROR($T73*$U73,"")))</f>
        <v/>
      </c>
      <c r="W73" s="35" t="n"/>
      <c r="X73" s="35" t="n"/>
      <c r="Y73" s="35" t="n"/>
      <c r="Z73" s="32">
        <f>IF($A73="","",IF(COUNT($T73,$W73:$Y73)=0,"",IFERROR(SUM($V73:$Y73)*Assumptions!$B$4,"")))</f>
        <v/>
      </c>
      <c r="AA73" s="32">
        <f>IF($A73="","",IF(COUNT($T73,$W73:$Y73)=0,"",IFERROR(SUM($V73:$Z73),"")))</f>
        <v/>
      </c>
      <c r="AB73" s="35" t="n"/>
      <c r="AC73" s="32">
        <f>IF(OR($R73="",$AA73=""),"",IFERROR($AA73-$R73,""))</f>
        <v/>
      </c>
      <c r="AD73" s="24">
        <f>IF(OR($K73="",$T73=""),"",IFERROR($T73-$K73,""))</f>
        <v/>
      </c>
      <c r="AE73" s="32">
        <f>IF(OR($S73="",$AB73=""),"",IFERROR($AB73-$S73,""))</f>
        <v/>
      </c>
      <c r="AF73" s="32">
        <f>IF(OR($AA73="",$AB73=""),"",IFERROR($AB73-$AA73,""))</f>
        <v/>
      </c>
      <c r="AG73" s="33">
        <f>IF(OR($AB73="",$AF73=""),"",IFERROR($AF73/$AB73,""))</f>
        <v/>
      </c>
    </row>
    <row r="74" ht="22" customHeight="1">
      <c r="A74" s="18" t="n"/>
      <c r="B74" s="19" t="n"/>
      <c r="C74" s="19" t="n"/>
      <c r="D74" s="19" t="n"/>
      <c r="E74" s="20" t="n"/>
      <c r="F74" s="34" t="n"/>
      <c r="G74" s="22" t="n"/>
      <c r="H74" s="20" t="n"/>
      <c r="I74" s="20" t="n"/>
      <c r="J74" s="20" t="n"/>
      <c r="K74" s="22" t="n"/>
      <c r="L74" s="31">
        <f>IF($A74="","",IF($K74="","",IFERROR(VLOOKUP($E74,Assumptions!$D$4:$E$8,2,FALSE),"")))</f>
        <v/>
      </c>
      <c r="M74" s="31">
        <f>IF($A74="","",IF(OR($K74="",$L74=""),"",IFERROR($K74*$L74,"")))</f>
        <v/>
      </c>
      <c r="N74" s="35" t="n"/>
      <c r="O74" s="35" t="n"/>
      <c r="P74" s="35" t="n"/>
      <c r="Q74" s="31">
        <f>IF($A74="","",IF(COUNT($K74,$N74:$P74)=0,"",IFERROR(SUM($M74:$P74)*Assumptions!$B$4,"")))</f>
        <v/>
      </c>
      <c r="R74" s="31">
        <f>IF($A74="","",IF(COUNT($K74,$N74:$P74)=0,"",IFERROR(SUM($M74:$Q74),"")))</f>
        <v/>
      </c>
      <c r="S74" s="35" t="n"/>
      <c r="T74" s="22" t="n"/>
      <c r="U74" s="31">
        <f>IF($A74="","",IF($T74="","",IFERROR(VLOOKUP($E74,Assumptions!$D$4:$E$8,2,FALSE),"")))</f>
        <v/>
      </c>
      <c r="V74" s="31">
        <f>IF($A74="","",IF(OR($T74="",$U74=""),"",IFERROR($T74*$U74,"")))</f>
        <v/>
      </c>
      <c r="W74" s="35" t="n"/>
      <c r="X74" s="35" t="n"/>
      <c r="Y74" s="35" t="n"/>
      <c r="Z74" s="31">
        <f>IF($A74="","",IF(COUNT($T74,$W74:$Y74)=0,"",IFERROR(SUM($V74:$Y74)*Assumptions!$B$4,"")))</f>
        <v/>
      </c>
      <c r="AA74" s="31">
        <f>IF($A74="","",IF(COUNT($T74,$W74:$Y74)=0,"",IFERROR(SUM($V74:$Z74),"")))</f>
        <v/>
      </c>
      <c r="AB74" s="35" t="n"/>
      <c r="AC74" s="31">
        <f>IF(OR($R74="",$AA74=""),"",IFERROR($AA74-$R74,""))</f>
        <v/>
      </c>
      <c r="AD74" s="25">
        <f>IF(OR($K74="",$T74=""),"",IFERROR($T74-$K74,""))</f>
        <v/>
      </c>
      <c r="AE74" s="31">
        <f>IF(OR($S74="",$AB74=""),"",IFERROR($AB74-$S74,""))</f>
        <v/>
      </c>
      <c r="AF74" s="31">
        <f>IF(OR($AA74="",$AB74=""),"",IFERROR($AB74-$AA74,""))</f>
        <v/>
      </c>
      <c r="AG74" s="36">
        <f>IF(OR($AB74="",$AF74=""),"",IFERROR($AF74/$AB74,""))</f>
        <v/>
      </c>
    </row>
    <row r="75" ht="22" customHeight="1">
      <c r="A75" s="18" t="n"/>
      <c r="B75" s="19" t="n"/>
      <c r="C75" s="19" t="n"/>
      <c r="D75" s="19" t="n"/>
      <c r="E75" s="20" t="n"/>
      <c r="F75" s="34" t="n"/>
      <c r="G75" s="22" t="n"/>
      <c r="H75" s="20" t="n"/>
      <c r="I75" s="20" t="n"/>
      <c r="J75" s="20" t="n"/>
      <c r="K75" s="22" t="n"/>
      <c r="L75" s="32">
        <f>IF($A75="","",IF($K75="","",IFERROR(VLOOKUP($E75,Assumptions!$D$4:$E$8,2,FALSE),"")))</f>
        <v/>
      </c>
      <c r="M75" s="32">
        <f>IF($A75="","",IF(OR($K75="",$L75=""),"",IFERROR($K75*$L75,"")))</f>
        <v/>
      </c>
      <c r="N75" s="35" t="n"/>
      <c r="O75" s="35" t="n"/>
      <c r="P75" s="35" t="n"/>
      <c r="Q75" s="32">
        <f>IF($A75="","",IF(COUNT($K75,$N75:$P75)=0,"",IFERROR(SUM($M75:$P75)*Assumptions!$B$4,"")))</f>
        <v/>
      </c>
      <c r="R75" s="32">
        <f>IF($A75="","",IF(COUNT($K75,$N75:$P75)=0,"",IFERROR(SUM($M75:$Q75),"")))</f>
        <v/>
      </c>
      <c r="S75" s="35" t="n"/>
      <c r="T75" s="22" t="n"/>
      <c r="U75" s="32">
        <f>IF($A75="","",IF($T75="","",IFERROR(VLOOKUP($E75,Assumptions!$D$4:$E$8,2,FALSE),"")))</f>
        <v/>
      </c>
      <c r="V75" s="32">
        <f>IF($A75="","",IF(OR($T75="",$U75=""),"",IFERROR($T75*$U75,"")))</f>
        <v/>
      </c>
      <c r="W75" s="35" t="n"/>
      <c r="X75" s="35" t="n"/>
      <c r="Y75" s="35" t="n"/>
      <c r="Z75" s="32">
        <f>IF($A75="","",IF(COUNT($T75,$W75:$Y75)=0,"",IFERROR(SUM($V75:$Y75)*Assumptions!$B$4,"")))</f>
        <v/>
      </c>
      <c r="AA75" s="32">
        <f>IF($A75="","",IF(COUNT($T75,$W75:$Y75)=0,"",IFERROR(SUM($V75:$Z75),"")))</f>
        <v/>
      </c>
      <c r="AB75" s="35" t="n"/>
      <c r="AC75" s="32">
        <f>IF(OR($R75="",$AA75=""),"",IFERROR($AA75-$R75,""))</f>
        <v/>
      </c>
      <c r="AD75" s="24">
        <f>IF(OR($K75="",$T75=""),"",IFERROR($T75-$K75,""))</f>
        <v/>
      </c>
      <c r="AE75" s="32">
        <f>IF(OR($S75="",$AB75=""),"",IFERROR($AB75-$S75,""))</f>
        <v/>
      </c>
      <c r="AF75" s="32">
        <f>IF(OR($AA75="",$AB75=""),"",IFERROR($AB75-$AA75,""))</f>
        <v/>
      </c>
      <c r="AG75" s="33">
        <f>IF(OR($AB75="",$AF75=""),"",IFERROR($AF75/$AB75,""))</f>
        <v/>
      </c>
    </row>
    <row r="76" ht="22" customHeight="1">
      <c r="A76" s="18" t="n"/>
      <c r="B76" s="19" t="n"/>
      <c r="C76" s="19" t="n"/>
      <c r="D76" s="19" t="n"/>
      <c r="E76" s="20" t="n"/>
      <c r="F76" s="34" t="n"/>
      <c r="G76" s="22" t="n"/>
      <c r="H76" s="20" t="n"/>
      <c r="I76" s="20" t="n"/>
      <c r="J76" s="20" t="n"/>
      <c r="K76" s="22" t="n"/>
      <c r="L76" s="31">
        <f>IF($A76="","",IF($K76="","",IFERROR(VLOOKUP($E76,Assumptions!$D$4:$E$8,2,FALSE),"")))</f>
        <v/>
      </c>
      <c r="M76" s="31">
        <f>IF($A76="","",IF(OR($K76="",$L76=""),"",IFERROR($K76*$L76,"")))</f>
        <v/>
      </c>
      <c r="N76" s="35" t="n"/>
      <c r="O76" s="35" t="n"/>
      <c r="P76" s="35" t="n"/>
      <c r="Q76" s="31">
        <f>IF($A76="","",IF(COUNT($K76,$N76:$P76)=0,"",IFERROR(SUM($M76:$P76)*Assumptions!$B$4,"")))</f>
        <v/>
      </c>
      <c r="R76" s="31">
        <f>IF($A76="","",IF(COUNT($K76,$N76:$P76)=0,"",IFERROR(SUM($M76:$Q76),"")))</f>
        <v/>
      </c>
      <c r="S76" s="35" t="n"/>
      <c r="T76" s="22" t="n"/>
      <c r="U76" s="31">
        <f>IF($A76="","",IF($T76="","",IFERROR(VLOOKUP($E76,Assumptions!$D$4:$E$8,2,FALSE),"")))</f>
        <v/>
      </c>
      <c r="V76" s="31">
        <f>IF($A76="","",IF(OR($T76="",$U76=""),"",IFERROR($T76*$U76,"")))</f>
        <v/>
      </c>
      <c r="W76" s="35" t="n"/>
      <c r="X76" s="35" t="n"/>
      <c r="Y76" s="35" t="n"/>
      <c r="Z76" s="31">
        <f>IF($A76="","",IF(COUNT($T76,$W76:$Y76)=0,"",IFERROR(SUM($V76:$Y76)*Assumptions!$B$4,"")))</f>
        <v/>
      </c>
      <c r="AA76" s="31">
        <f>IF($A76="","",IF(COUNT($T76,$W76:$Y76)=0,"",IFERROR(SUM($V76:$Z76),"")))</f>
        <v/>
      </c>
      <c r="AB76" s="35" t="n"/>
      <c r="AC76" s="31">
        <f>IF(OR($R76="",$AA76=""),"",IFERROR($AA76-$R76,""))</f>
        <v/>
      </c>
      <c r="AD76" s="25">
        <f>IF(OR($K76="",$T76=""),"",IFERROR($T76-$K76,""))</f>
        <v/>
      </c>
      <c r="AE76" s="31">
        <f>IF(OR($S76="",$AB76=""),"",IFERROR($AB76-$S76,""))</f>
        <v/>
      </c>
      <c r="AF76" s="31">
        <f>IF(OR($AA76="",$AB76=""),"",IFERROR($AB76-$AA76,""))</f>
        <v/>
      </c>
      <c r="AG76" s="36">
        <f>IF(OR($AB76="",$AF76=""),"",IFERROR($AF76/$AB76,""))</f>
        <v/>
      </c>
    </row>
    <row r="77" ht="22" customHeight="1">
      <c r="A77" s="18" t="n"/>
      <c r="B77" s="19" t="n"/>
      <c r="C77" s="19" t="n"/>
      <c r="D77" s="19" t="n"/>
      <c r="E77" s="20" t="n"/>
      <c r="F77" s="34" t="n"/>
      <c r="G77" s="22" t="n"/>
      <c r="H77" s="20" t="n"/>
      <c r="I77" s="20" t="n"/>
      <c r="J77" s="20" t="n"/>
      <c r="K77" s="22" t="n"/>
      <c r="L77" s="32">
        <f>IF($A77="","",IF($K77="","",IFERROR(VLOOKUP($E77,Assumptions!$D$4:$E$8,2,FALSE),"")))</f>
        <v/>
      </c>
      <c r="M77" s="32">
        <f>IF($A77="","",IF(OR($K77="",$L77=""),"",IFERROR($K77*$L77,"")))</f>
        <v/>
      </c>
      <c r="N77" s="35" t="n"/>
      <c r="O77" s="35" t="n"/>
      <c r="P77" s="35" t="n"/>
      <c r="Q77" s="32">
        <f>IF($A77="","",IF(COUNT($K77,$N77:$P77)=0,"",IFERROR(SUM($M77:$P77)*Assumptions!$B$4,"")))</f>
        <v/>
      </c>
      <c r="R77" s="32">
        <f>IF($A77="","",IF(COUNT($K77,$N77:$P77)=0,"",IFERROR(SUM($M77:$Q77),"")))</f>
        <v/>
      </c>
      <c r="S77" s="35" t="n"/>
      <c r="T77" s="22" t="n"/>
      <c r="U77" s="32">
        <f>IF($A77="","",IF($T77="","",IFERROR(VLOOKUP($E77,Assumptions!$D$4:$E$8,2,FALSE),"")))</f>
        <v/>
      </c>
      <c r="V77" s="32">
        <f>IF($A77="","",IF(OR($T77="",$U77=""),"",IFERROR($T77*$U77,"")))</f>
        <v/>
      </c>
      <c r="W77" s="35" t="n"/>
      <c r="X77" s="35" t="n"/>
      <c r="Y77" s="35" t="n"/>
      <c r="Z77" s="32">
        <f>IF($A77="","",IF(COUNT($T77,$W77:$Y77)=0,"",IFERROR(SUM($V77:$Y77)*Assumptions!$B$4,"")))</f>
        <v/>
      </c>
      <c r="AA77" s="32">
        <f>IF($A77="","",IF(COUNT($T77,$W77:$Y77)=0,"",IFERROR(SUM($V77:$Z77),"")))</f>
        <v/>
      </c>
      <c r="AB77" s="35" t="n"/>
      <c r="AC77" s="32">
        <f>IF(OR($R77="",$AA77=""),"",IFERROR($AA77-$R77,""))</f>
        <v/>
      </c>
      <c r="AD77" s="24">
        <f>IF(OR($K77="",$T77=""),"",IFERROR($T77-$K77,""))</f>
        <v/>
      </c>
      <c r="AE77" s="32">
        <f>IF(OR($S77="",$AB77=""),"",IFERROR($AB77-$S77,""))</f>
        <v/>
      </c>
      <c r="AF77" s="32">
        <f>IF(OR($AA77="",$AB77=""),"",IFERROR($AB77-$AA77,""))</f>
        <v/>
      </c>
      <c r="AG77" s="33">
        <f>IF(OR($AB77="",$AF77=""),"",IFERROR($AF77/$AB77,""))</f>
        <v/>
      </c>
    </row>
    <row r="78" ht="22" customHeight="1">
      <c r="A78" s="18" t="n"/>
      <c r="B78" s="19" t="n"/>
      <c r="C78" s="19" t="n"/>
      <c r="D78" s="19" t="n"/>
      <c r="E78" s="20" t="n"/>
      <c r="F78" s="34" t="n"/>
      <c r="G78" s="22" t="n"/>
      <c r="H78" s="20" t="n"/>
      <c r="I78" s="20" t="n"/>
      <c r="J78" s="20" t="n"/>
      <c r="K78" s="22" t="n"/>
      <c r="L78" s="31">
        <f>IF($A78="","",IF($K78="","",IFERROR(VLOOKUP($E78,Assumptions!$D$4:$E$8,2,FALSE),"")))</f>
        <v/>
      </c>
      <c r="M78" s="31">
        <f>IF($A78="","",IF(OR($K78="",$L78=""),"",IFERROR($K78*$L78,"")))</f>
        <v/>
      </c>
      <c r="N78" s="35" t="n"/>
      <c r="O78" s="35" t="n"/>
      <c r="P78" s="35" t="n"/>
      <c r="Q78" s="31">
        <f>IF($A78="","",IF(COUNT($K78,$N78:$P78)=0,"",IFERROR(SUM($M78:$P78)*Assumptions!$B$4,"")))</f>
        <v/>
      </c>
      <c r="R78" s="31">
        <f>IF($A78="","",IF(COUNT($K78,$N78:$P78)=0,"",IFERROR(SUM($M78:$Q78),"")))</f>
        <v/>
      </c>
      <c r="S78" s="35" t="n"/>
      <c r="T78" s="22" t="n"/>
      <c r="U78" s="31">
        <f>IF($A78="","",IF($T78="","",IFERROR(VLOOKUP($E78,Assumptions!$D$4:$E$8,2,FALSE),"")))</f>
        <v/>
      </c>
      <c r="V78" s="31">
        <f>IF($A78="","",IF(OR($T78="",$U78=""),"",IFERROR($T78*$U78,"")))</f>
        <v/>
      </c>
      <c r="W78" s="35" t="n"/>
      <c r="X78" s="35" t="n"/>
      <c r="Y78" s="35" t="n"/>
      <c r="Z78" s="31">
        <f>IF($A78="","",IF(COUNT($T78,$W78:$Y78)=0,"",IFERROR(SUM($V78:$Y78)*Assumptions!$B$4,"")))</f>
        <v/>
      </c>
      <c r="AA78" s="31">
        <f>IF($A78="","",IF(COUNT($T78,$W78:$Y78)=0,"",IFERROR(SUM($V78:$Z78),"")))</f>
        <v/>
      </c>
      <c r="AB78" s="35" t="n"/>
      <c r="AC78" s="31">
        <f>IF(OR($R78="",$AA78=""),"",IFERROR($AA78-$R78,""))</f>
        <v/>
      </c>
      <c r="AD78" s="25">
        <f>IF(OR($K78="",$T78=""),"",IFERROR($T78-$K78,""))</f>
        <v/>
      </c>
      <c r="AE78" s="31">
        <f>IF(OR($S78="",$AB78=""),"",IFERROR($AB78-$S78,""))</f>
        <v/>
      </c>
      <c r="AF78" s="31">
        <f>IF(OR($AA78="",$AB78=""),"",IFERROR($AB78-$AA78,""))</f>
        <v/>
      </c>
      <c r="AG78" s="36">
        <f>IF(OR($AB78="",$AF78=""),"",IFERROR($AF78/$AB78,""))</f>
        <v/>
      </c>
    </row>
    <row r="79" ht="22" customHeight="1">
      <c r="A79" s="18" t="n"/>
      <c r="B79" s="19" t="n"/>
      <c r="C79" s="19" t="n"/>
      <c r="D79" s="19" t="n"/>
      <c r="E79" s="20" t="n"/>
      <c r="F79" s="34" t="n"/>
      <c r="G79" s="22" t="n"/>
      <c r="H79" s="20" t="n"/>
      <c r="I79" s="20" t="n"/>
      <c r="J79" s="20" t="n"/>
      <c r="K79" s="22" t="n"/>
      <c r="L79" s="32">
        <f>IF($A79="","",IF($K79="","",IFERROR(VLOOKUP($E79,Assumptions!$D$4:$E$8,2,FALSE),"")))</f>
        <v/>
      </c>
      <c r="M79" s="32">
        <f>IF($A79="","",IF(OR($K79="",$L79=""),"",IFERROR($K79*$L79,"")))</f>
        <v/>
      </c>
      <c r="N79" s="35" t="n"/>
      <c r="O79" s="35" t="n"/>
      <c r="P79" s="35" t="n"/>
      <c r="Q79" s="32">
        <f>IF($A79="","",IF(COUNT($K79,$N79:$P79)=0,"",IFERROR(SUM($M79:$P79)*Assumptions!$B$4,"")))</f>
        <v/>
      </c>
      <c r="R79" s="32">
        <f>IF($A79="","",IF(COUNT($K79,$N79:$P79)=0,"",IFERROR(SUM($M79:$Q79),"")))</f>
        <v/>
      </c>
      <c r="S79" s="35" t="n"/>
      <c r="T79" s="22" t="n"/>
      <c r="U79" s="32">
        <f>IF($A79="","",IF($T79="","",IFERROR(VLOOKUP($E79,Assumptions!$D$4:$E$8,2,FALSE),"")))</f>
        <v/>
      </c>
      <c r="V79" s="32">
        <f>IF($A79="","",IF(OR($T79="",$U79=""),"",IFERROR($T79*$U79,"")))</f>
        <v/>
      </c>
      <c r="W79" s="35" t="n"/>
      <c r="X79" s="35" t="n"/>
      <c r="Y79" s="35" t="n"/>
      <c r="Z79" s="32">
        <f>IF($A79="","",IF(COUNT($T79,$W79:$Y79)=0,"",IFERROR(SUM($V79:$Y79)*Assumptions!$B$4,"")))</f>
        <v/>
      </c>
      <c r="AA79" s="32">
        <f>IF($A79="","",IF(COUNT($T79,$W79:$Y79)=0,"",IFERROR(SUM($V79:$Z79),"")))</f>
        <v/>
      </c>
      <c r="AB79" s="35" t="n"/>
      <c r="AC79" s="32">
        <f>IF(OR($R79="",$AA79=""),"",IFERROR($AA79-$R79,""))</f>
        <v/>
      </c>
      <c r="AD79" s="24">
        <f>IF(OR($K79="",$T79=""),"",IFERROR($T79-$K79,""))</f>
        <v/>
      </c>
      <c r="AE79" s="32">
        <f>IF(OR($S79="",$AB79=""),"",IFERROR($AB79-$S79,""))</f>
        <v/>
      </c>
      <c r="AF79" s="32">
        <f>IF(OR($AA79="",$AB79=""),"",IFERROR($AB79-$AA79,""))</f>
        <v/>
      </c>
      <c r="AG79" s="33">
        <f>IF(OR($AB79="",$AF79=""),"",IFERROR($AF79/$AB79,""))</f>
        <v/>
      </c>
    </row>
    <row r="80" ht="22" customHeight="1">
      <c r="A80" s="18" t="n"/>
      <c r="B80" s="19" t="n"/>
      <c r="C80" s="19" t="n"/>
      <c r="D80" s="19" t="n"/>
      <c r="E80" s="20" t="n"/>
      <c r="F80" s="34" t="n"/>
      <c r="G80" s="22" t="n"/>
      <c r="H80" s="20" t="n"/>
      <c r="I80" s="20" t="n"/>
      <c r="J80" s="20" t="n"/>
      <c r="K80" s="22" t="n"/>
      <c r="L80" s="31">
        <f>IF($A80="","",IF($K80="","",IFERROR(VLOOKUP($E80,Assumptions!$D$4:$E$8,2,FALSE),"")))</f>
        <v/>
      </c>
      <c r="M80" s="31">
        <f>IF($A80="","",IF(OR($K80="",$L80=""),"",IFERROR($K80*$L80,"")))</f>
        <v/>
      </c>
      <c r="N80" s="35" t="n"/>
      <c r="O80" s="35" t="n"/>
      <c r="P80" s="35" t="n"/>
      <c r="Q80" s="31">
        <f>IF($A80="","",IF(COUNT($K80,$N80:$P80)=0,"",IFERROR(SUM($M80:$P80)*Assumptions!$B$4,"")))</f>
        <v/>
      </c>
      <c r="R80" s="31">
        <f>IF($A80="","",IF(COUNT($K80,$N80:$P80)=0,"",IFERROR(SUM($M80:$Q80),"")))</f>
        <v/>
      </c>
      <c r="S80" s="35" t="n"/>
      <c r="T80" s="22" t="n"/>
      <c r="U80" s="31">
        <f>IF($A80="","",IF($T80="","",IFERROR(VLOOKUP($E80,Assumptions!$D$4:$E$8,2,FALSE),"")))</f>
        <v/>
      </c>
      <c r="V80" s="31">
        <f>IF($A80="","",IF(OR($T80="",$U80=""),"",IFERROR($T80*$U80,"")))</f>
        <v/>
      </c>
      <c r="W80" s="35" t="n"/>
      <c r="X80" s="35" t="n"/>
      <c r="Y80" s="35" t="n"/>
      <c r="Z80" s="31">
        <f>IF($A80="","",IF(COUNT($T80,$W80:$Y80)=0,"",IFERROR(SUM($V80:$Y80)*Assumptions!$B$4,"")))</f>
        <v/>
      </c>
      <c r="AA80" s="31">
        <f>IF($A80="","",IF(COUNT($T80,$W80:$Y80)=0,"",IFERROR(SUM($V80:$Z80),"")))</f>
        <v/>
      </c>
      <c r="AB80" s="35" t="n"/>
      <c r="AC80" s="31">
        <f>IF(OR($R80="",$AA80=""),"",IFERROR($AA80-$R80,""))</f>
        <v/>
      </c>
      <c r="AD80" s="25">
        <f>IF(OR($K80="",$T80=""),"",IFERROR($T80-$K80,""))</f>
        <v/>
      </c>
      <c r="AE80" s="31">
        <f>IF(OR($S80="",$AB80=""),"",IFERROR($AB80-$S80,""))</f>
        <v/>
      </c>
      <c r="AF80" s="31">
        <f>IF(OR($AA80="",$AB80=""),"",IFERROR($AB80-$AA80,""))</f>
        <v/>
      </c>
      <c r="AG80" s="36">
        <f>IF(OR($AB80="",$AF80=""),"",IFERROR($AF80/$AB80,""))</f>
        <v/>
      </c>
    </row>
    <row r="81" ht="22" customHeight="1">
      <c r="A81" s="18" t="n"/>
      <c r="B81" s="19" t="n"/>
      <c r="C81" s="19" t="n"/>
      <c r="D81" s="19" t="n"/>
      <c r="E81" s="20" t="n"/>
      <c r="F81" s="34" t="n"/>
      <c r="G81" s="22" t="n"/>
      <c r="H81" s="20" t="n"/>
      <c r="I81" s="20" t="n"/>
      <c r="J81" s="20" t="n"/>
      <c r="K81" s="22" t="n"/>
      <c r="L81" s="32">
        <f>IF($A81="","",IF($K81="","",IFERROR(VLOOKUP($E81,Assumptions!$D$4:$E$8,2,FALSE),"")))</f>
        <v/>
      </c>
      <c r="M81" s="32">
        <f>IF($A81="","",IF(OR($K81="",$L81=""),"",IFERROR($K81*$L81,"")))</f>
        <v/>
      </c>
      <c r="N81" s="35" t="n"/>
      <c r="O81" s="35" t="n"/>
      <c r="P81" s="35" t="n"/>
      <c r="Q81" s="32">
        <f>IF($A81="","",IF(COUNT($K81,$N81:$P81)=0,"",IFERROR(SUM($M81:$P81)*Assumptions!$B$4,"")))</f>
        <v/>
      </c>
      <c r="R81" s="32">
        <f>IF($A81="","",IF(COUNT($K81,$N81:$P81)=0,"",IFERROR(SUM($M81:$Q81),"")))</f>
        <v/>
      </c>
      <c r="S81" s="35" t="n"/>
      <c r="T81" s="22" t="n"/>
      <c r="U81" s="32">
        <f>IF($A81="","",IF($T81="","",IFERROR(VLOOKUP($E81,Assumptions!$D$4:$E$8,2,FALSE),"")))</f>
        <v/>
      </c>
      <c r="V81" s="32">
        <f>IF($A81="","",IF(OR($T81="",$U81=""),"",IFERROR($T81*$U81,"")))</f>
        <v/>
      </c>
      <c r="W81" s="35" t="n"/>
      <c r="X81" s="35" t="n"/>
      <c r="Y81" s="35" t="n"/>
      <c r="Z81" s="32">
        <f>IF($A81="","",IF(COUNT($T81,$W81:$Y81)=0,"",IFERROR(SUM($V81:$Y81)*Assumptions!$B$4,"")))</f>
        <v/>
      </c>
      <c r="AA81" s="32">
        <f>IF($A81="","",IF(COUNT($T81,$W81:$Y81)=0,"",IFERROR(SUM($V81:$Z81),"")))</f>
        <v/>
      </c>
      <c r="AB81" s="35" t="n"/>
      <c r="AC81" s="32">
        <f>IF(OR($R81="",$AA81=""),"",IFERROR($AA81-$R81,""))</f>
        <v/>
      </c>
      <c r="AD81" s="24">
        <f>IF(OR($K81="",$T81=""),"",IFERROR($T81-$K81,""))</f>
        <v/>
      </c>
      <c r="AE81" s="32">
        <f>IF(OR($S81="",$AB81=""),"",IFERROR($AB81-$S81,""))</f>
        <v/>
      </c>
      <c r="AF81" s="32">
        <f>IF(OR($AA81="",$AB81=""),"",IFERROR($AB81-$AA81,""))</f>
        <v/>
      </c>
      <c r="AG81" s="33">
        <f>IF(OR($AB81="",$AF81=""),"",IFERROR($AF81/$AB81,""))</f>
        <v/>
      </c>
    </row>
    <row r="82" ht="22" customHeight="1">
      <c r="A82" s="18" t="n"/>
      <c r="B82" s="19" t="n"/>
      <c r="C82" s="19" t="n"/>
      <c r="D82" s="19" t="n"/>
      <c r="E82" s="20" t="n"/>
      <c r="F82" s="34" t="n"/>
      <c r="G82" s="22" t="n"/>
      <c r="H82" s="20" t="n"/>
      <c r="I82" s="20" t="n"/>
      <c r="J82" s="20" t="n"/>
      <c r="K82" s="22" t="n"/>
      <c r="L82" s="31">
        <f>IF($A82="","",IF($K82="","",IFERROR(VLOOKUP($E82,Assumptions!$D$4:$E$8,2,FALSE),"")))</f>
        <v/>
      </c>
      <c r="M82" s="31">
        <f>IF($A82="","",IF(OR($K82="",$L82=""),"",IFERROR($K82*$L82,"")))</f>
        <v/>
      </c>
      <c r="N82" s="35" t="n"/>
      <c r="O82" s="35" t="n"/>
      <c r="P82" s="35" t="n"/>
      <c r="Q82" s="31">
        <f>IF($A82="","",IF(COUNT($K82,$N82:$P82)=0,"",IFERROR(SUM($M82:$P82)*Assumptions!$B$4,"")))</f>
        <v/>
      </c>
      <c r="R82" s="31">
        <f>IF($A82="","",IF(COUNT($K82,$N82:$P82)=0,"",IFERROR(SUM($M82:$Q82),"")))</f>
        <v/>
      </c>
      <c r="S82" s="35" t="n"/>
      <c r="T82" s="22" t="n"/>
      <c r="U82" s="31">
        <f>IF($A82="","",IF($T82="","",IFERROR(VLOOKUP($E82,Assumptions!$D$4:$E$8,2,FALSE),"")))</f>
        <v/>
      </c>
      <c r="V82" s="31">
        <f>IF($A82="","",IF(OR($T82="",$U82=""),"",IFERROR($T82*$U82,"")))</f>
        <v/>
      </c>
      <c r="W82" s="35" t="n"/>
      <c r="X82" s="35" t="n"/>
      <c r="Y82" s="35" t="n"/>
      <c r="Z82" s="31">
        <f>IF($A82="","",IF(COUNT($T82,$W82:$Y82)=0,"",IFERROR(SUM($V82:$Y82)*Assumptions!$B$4,"")))</f>
        <v/>
      </c>
      <c r="AA82" s="31">
        <f>IF($A82="","",IF(COUNT($T82,$W82:$Y82)=0,"",IFERROR(SUM($V82:$Z82),"")))</f>
        <v/>
      </c>
      <c r="AB82" s="35" t="n"/>
      <c r="AC82" s="31">
        <f>IF(OR($R82="",$AA82=""),"",IFERROR($AA82-$R82,""))</f>
        <v/>
      </c>
      <c r="AD82" s="25">
        <f>IF(OR($K82="",$T82=""),"",IFERROR($T82-$K82,""))</f>
        <v/>
      </c>
      <c r="AE82" s="31">
        <f>IF(OR($S82="",$AB82=""),"",IFERROR($AB82-$S82,""))</f>
        <v/>
      </c>
      <c r="AF82" s="31">
        <f>IF(OR($AA82="",$AB82=""),"",IFERROR($AB82-$AA82,""))</f>
        <v/>
      </c>
      <c r="AG82" s="36">
        <f>IF(OR($AB82="",$AF82=""),"",IFERROR($AF82/$AB82,""))</f>
        <v/>
      </c>
    </row>
    <row r="83" ht="22" customHeight="1">
      <c r="A83" s="18" t="n"/>
      <c r="B83" s="19" t="n"/>
      <c r="C83" s="19" t="n"/>
      <c r="D83" s="19" t="n"/>
      <c r="E83" s="20" t="n"/>
      <c r="F83" s="34" t="n"/>
      <c r="G83" s="22" t="n"/>
      <c r="H83" s="20" t="n"/>
      <c r="I83" s="20" t="n"/>
      <c r="J83" s="20" t="n"/>
      <c r="K83" s="22" t="n"/>
      <c r="L83" s="32">
        <f>IF($A83="","",IF($K83="","",IFERROR(VLOOKUP($E83,Assumptions!$D$4:$E$8,2,FALSE),"")))</f>
        <v/>
      </c>
      <c r="M83" s="32">
        <f>IF($A83="","",IF(OR($K83="",$L83=""),"",IFERROR($K83*$L83,"")))</f>
        <v/>
      </c>
      <c r="N83" s="35" t="n"/>
      <c r="O83" s="35" t="n"/>
      <c r="P83" s="35" t="n"/>
      <c r="Q83" s="32">
        <f>IF($A83="","",IF(COUNT($K83,$N83:$P83)=0,"",IFERROR(SUM($M83:$P83)*Assumptions!$B$4,"")))</f>
        <v/>
      </c>
      <c r="R83" s="32">
        <f>IF($A83="","",IF(COUNT($K83,$N83:$P83)=0,"",IFERROR(SUM($M83:$Q83),"")))</f>
        <v/>
      </c>
      <c r="S83" s="35" t="n"/>
      <c r="T83" s="22" t="n"/>
      <c r="U83" s="32">
        <f>IF($A83="","",IF($T83="","",IFERROR(VLOOKUP($E83,Assumptions!$D$4:$E$8,2,FALSE),"")))</f>
        <v/>
      </c>
      <c r="V83" s="32">
        <f>IF($A83="","",IF(OR($T83="",$U83=""),"",IFERROR($T83*$U83,"")))</f>
        <v/>
      </c>
      <c r="W83" s="35" t="n"/>
      <c r="X83" s="35" t="n"/>
      <c r="Y83" s="35" t="n"/>
      <c r="Z83" s="32">
        <f>IF($A83="","",IF(COUNT($T83,$W83:$Y83)=0,"",IFERROR(SUM($V83:$Y83)*Assumptions!$B$4,"")))</f>
        <v/>
      </c>
      <c r="AA83" s="32">
        <f>IF($A83="","",IF(COUNT($T83,$W83:$Y83)=0,"",IFERROR(SUM($V83:$Z83),"")))</f>
        <v/>
      </c>
      <c r="AB83" s="35" t="n"/>
      <c r="AC83" s="32">
        <f>IF(OR($R83="",$AA83=""),"",IFERROR($AA83-$R83,""))</f>
        <v/>
      </c>
      <c r="AD83" s="24">
        <f>IF(OR($K83="",$T83=""),"",IFERROR($T83-$K83,""))</f>
        <v/>
      </c>
      <c r="AE83" s="32">
        <f>IF(OR($S83="",$AB83=""),"",IFERROR($AB83-$S83,""))</f>
        <v/>
      </c>
      <c r="AF83" s="32">
        <f>IF(OR($AA83="",$AB83=""),"",IFERROR($AB83-$AA83,""))</f>
        <v/>
      </c>
      <c r="AG83" s="33">
        <f>IF(OR($AB83="",$AF83=""),"",IFERROR($AF83/$AB83,""))</f>
        <v/>
      </c>
    </row>
    <row r="84" ht="22" customHeight="1">
      <c r="A84" s="18" t="n"/>
      <c r="B84" s="19" t="n"/>
      <c r="C84" s="19" t="n"/>
      <c r="D84" s="19" t="n"/>
      <c r="E84" s="20" t="n"/>
      <c r="F84" s="34" t="n"/>
      <c r="G84" s="22" t="n"/>
      <c r="H84" s="20" t="n"/>
      <c r="I84" s="20" t="n"/>
      <c r="J84" s="20" t="n"/>
      <c r="K84" s="22" t="n"/>
      <c r="L84" s="31">
        <f>IF($A84="","",IF($K84="","",IFERROR(VLOOKUP($E84,Assumptions!$D$4:$E$8,2,FALSE),"")))</f>
        <v/>
      </c>
      <c r="M84" s="31">
        <f>IF($A84="","",IF(OR($K84="",$L84=""),"",IFERROR($K84*$L84,"")))</f>
        <v/>
      </c>
      <c r="N84" s="35" t="n"/>
      <c r="O84" s="35" t="n"/>
      <c r="P84" s="35" t="n"/>
      <c r="Q84" s="31">
        <f>IF($A84="","",IF(COUNT($K84,$N84:$P84)=0,"",IFERROR(SUM($M84:$P84)*Assumptions!$B$4,"")))</f>
        <v/>
      </c>
      <c r="R84" s="31">
        <f>IF($A84="","",IF(COUNT($K84,$N84:$P84)=0,"",IFERROR(SUM($M84:$Q84),"")))</f>
        <v/>
      </c>
      <c r="S84" s="35" t="n"/>
      <c r="T84" s="22" t="n"/>
      <c r="U84" s="31">
        <f>IF($A84="","",IF($T84="","",IFERROR(VLOOKUP($E84,Assumptions!$D$4:$E$8,2,FALSE),"")))</f>
        <v/>
      </c>
      <c r="V84" s="31">
        <f>IF($A84="","",IF(OR($T84="",$U84=""),"",IFERROR($T84*$U84,"")))</f>
        <v/>
      </c>
      <c r="W84" s="35" t="n"/>
      <c r="X84" s="35" t="n"/>
      <c r="Y84" s="35" t="n"/>
      <c r="Z84" s="31">
        <f>IF($A84="","",IF(COUNT($T84,$W84:$Y84)=0,"",IFERROR(SUM($V84:$Y84)*Assumptions!$B$4,"")))</f>
        <v/>
      </c>
      <c r="AA84" s="31">
        <f>IF($A84="","",IF(COUNT($T84,$W84:$Y84)=0,"",IFERROR(SUM($V84:$Z84),"")))</f>
        <v/>
      </c>
      <c r="AB84" s="35" t="n"/>
      <c r="AC84" s="31">
        <f>IF(OR($R84="",$AA84=""),"",IFERROR($AA84-$R84,""))</f>
        <v/>
      </c>
      <c r="AD84" s="25">
        <f>IF(OR($K84="",$T84=""),"",IFERROR($T84-$K84,""))</f>
        <v/>
      </c>
      <c r="AE84" s="31">
        <f>IF(OR($S84="",$AB84=""),"",IFERROR($AB84-$S84,""))</f>
        <v/>
      </c>
      <c r="AF84" s="31">
        <f>IF(OR($AA84="",$AB84=""),"",IFERROR($AB84-$AA84,""))</f>
        <v/>
      </c>
      <c r="AG84" s="36">
        <f>IF(OR($AB84="",$AF84=""),"",IFERROR($AF84/$AB84,""))</f>
        <v/>
      </c>
    </row>
    <row r="85" ht="22" customHeight="1">
      <c r="A85" s="18" t="n"/>
      <c r="B85" s="19" t="n"/>
      <c r="C85" s="19" t="n"/>
      <c r="D85" s="19" t="n"/>
      <c r="E85" s="20" t="n"/>
      <c r="F85" s="34" t="n"/>
      <c r="G85" s="22" t="n"/>
      <c r="H85" s="20" t="n"/>
      <c r="I85" s="20" t="n"/>
      <c r="J85" s="20" t="n"/>
      <c r="K85" s="22" t="n"/>
      <c r="L85" s="32">
        <f>IF($A85="","",IF($K85="","",IFERROR(VLOOKUP($E85,Assumptions!$D$4:$E$8,2,FALSE),"")))</f>
        <v/>
      </c>
      <c r="M85" s="32">
        <f>IF($A85="","",IF(OR($K85="",$L85=""),"",IFERROR($K85*$L85,"")))</f>
        <v/>
      </c>
      <c r="N85" s="35" t="n"/>
      <c r="O85" s="35" t="n"/>
      <c r="P85" s="35" t="n"/>
      <c r="Q85" s="32">
        <f>IF($A85="","",IF(COUNT($K85,$N85:$P85)=0,"",IFERROR(SUM($M85:$P85)*Assumptions!$B$4,"")))</f>
        <v/>
      </c>
      <c r="R85" s="32">
        <f>IF($A85="","",IF(COUNT($K85,$N85:$P85)=0,"",IFERROR(SUM($M85:$Q85),"")))</f>
        <v/>
      </c>
      <c r="S85" s="35" t="n"/>
      <c r="T85" s="22" t="n"/>
      <c r="U85" s="32">
        <f>IF($A85="","",IF($T85="","",IFERROR(VLOOKUP($E85,Assumptions!$D$4:$E$8,2,FALSE),"")))</f>
        <v/>
      </c>
      <c r="V85" s="32">
        <f>IF($A85="","",IF(OR($T85="",$U85=""),"",IFERROR($T85*$U85,"")))</f>
        <v/>
      </c>
      <c r="W85" s="35" t="n"/>
      <c r="X85" s="35" t="n"/>
      <c r="Y85" s="35" t="n"/>
      <c r="Z85" s="32">
        <f>IF($A85="","",IF(COUNT($T85,$W85:$Y85)=0,"",IFERROR(SUM($V85:$Y85)*Assumptions!$B$4,"")))</f>
        <v/>
      </c>
      <c r="AA85" s="32">
        <f>IF($A85="","",IF(COUNT($T85,$W85:$Y85)=0,"",IFERROR(SUM($V85:$Z85),"")))</f>
        <v/>
      </c>
      <c r="AB85" s="35" t="n"/>
      <c r="AC85" s="32">
        <f>IF(OR($R85="",$AA85=""),"",IFERROR($AA85-$R85,""))</f>
        <v/>
      </c>
      <c r="AD85" s="24">
        <f>IF(OR($K85="",$T85=""),"",IFERROR($T85-$K85,""))</f>
        <v/>
      </c>
      <c r="AE85" s="32">
        <f>IF(OR($S85="",$AB85=""),"",IFERROR($AB85-$S85,""))</f>
        <v/>
      </c>
      <c r="AF85" s="32">
        <f>IF(OR($AA85="",$AB85=""),"",IFERROR($AB85-$AA85,""))</f>
        <v/>
      </c>
      <c r="AG85" s="33">
        <f>IF(OR($AB85="",$AF85=""),"",IFERROR($AF85/$AB85,""))</f>
        <v/>
      </c>
    </row>
    <row r="86" ht="22" customHeight="1">
      <c r="A86" s="18" t="n"/>
      <c r="B86" s="19" t="n"/>
      <c r="C86" s="19" t="n"/>
      <c r="D86" s="19" t="n"/>
      <c r="E86" s="20" t="n"/>
      <c r="F86" s="34" t="n"/>
      <c r="G86" s="22" t="n"/>
      <c r="H86" s="20" t="n"/>
      <c r="I86" s="20" t="n"/>
      <c r="J86" s="20" t="n"/>
      <c r="K86" s="22" t="n"/>
      <c r="L86" s="31">
        <f>IF($A86="","",IF($K86="","",IFERROR(VLOOKUP($E86,Assumptions!$D$4:$E$8,2,FALSE),"")))</f>
        <v/>
      </c>
      <c r="M86" s="31">
        <f>IF($A86="","",IF(OR($K86="",$L86=""),"",IFERROR($K86*$L86,"")))</f>
        <v/>
      </c>
      <c r="N86" s="35" t="n"/>
      <c r="O86" s="35" t="n"/>
      <c r="P86" s="35" t="n"/>
      <c r="Q86" s="31">
        <f>IF($A86="","",IF(COUNT($K86,$N86:$P86)=0,"",IFERROR(SUM($M86:$P86)*Assumptions!$B$4,"")))</f>
        <v/>
      </c>
      <c r="R86" s="31">
        <f>IF($A86="","",IF(COUNT($K86,$N86:$P86)=0,"",IFERROR(SUM($M86:$Q86),"")))</f>
        <v/>
      </c>
      <c r="S86" s="35" t="n"/>
      <c r="T86" s="22" t="n"/>
      <c r="U86" s="31">
        <f>IF($A86="","",IF($T86="","",IFERROR(VLOOKUP($E86,Assumptions!$D$4:$E$8,2,FALSE),"")))</f>
        <v/>
      </c>
      <c r="V86" s="31">
        <f>IF($A86="","",IF(OR($T86="",$U86=""),"",IFERROR($T86*$U86,"")))</f>
        <v/>
      </c>
      <c r="W86" s="35" t="n"/>
      <c r="X86" s="35" t="n"/>
      <c r="Y86" s="35" t="n"/>
      <c r="Z86" s="31">
        <f>IF($A86="","",IF(COUNT($T86,$W86:$Y86)=0,"",IFERROR(SUM($V86:$Y86)*Assumptions!$B$4,"")))</f>
        <v/>
      </c>
      <c r="AA86" s="31">
        <f>IF($A86="","",IF(COUNT($T86,$W86:$Y86)=0,"",IFERROR(SUM($V86:$Z86),"")))</f>
        <v/>
      </c>
      <c r="AB86" s="35" t="n"/>
      <c r="AC86" s="31">
        <f>IF(OR($R86="",$AA86=""),"",IFERROR($AA86-$R86,""))</f>
        <v/>
      </c>
      <c r="AD86" s="25">
        <f>IF(OR($K86="",$T86=""),"",IFERROR($T86-$K86,""))</f>
        <v/>
      </c>
      <c r="AE86" s="31">
        <f>IF(OR($S86="",$AB86=""),"",IFERROR($AB86-$S86,""))</f>
        <v/>
      </c>
      <c r="AF86" s="31">
        <f>IF(OR($AA86="",$AB86=""),"",IFERROR($AB86-$AA86,""))</f>
        <v/>
      </c>
      <c r="AG86" s="36">
        <f>IF(OR($AB86="",$AF86=""),"",IFERROR($AF86/$AB86,""))</f>
        <v/>
      </c>
    </row>
    <row r="87" ht="22" customHeight="1">
      <c r="A87" s="18" t="n"/>
      <c r="B87" s="19" t="n"/>
      <c r="C87" s="19" t="n"/>
      <c r="D87" s="19" t="n"/>
      <c r="E87" s="20" t="n"/>
      <c r="F87" s="34" t="n"/>
      <c r="G87" s="22" t="n"/>
      <c r="H87" s="20" t="n"/>
      <c r="I87" s="20" t="n"/>
      <c r="J87" s="20" t="n"/>
      <c r="K87" s="22" t="n"/>
      <c r="L87" s="32">
        <f>IF($A87="","",IF($K87="","",IFERROR(VLOOKUP($E87,Assumptions!$D$4:$E$8,2,FALSE),"")))</f>
        <v/>
      </c>
      <c r="M87" s="32">
        <f>IF($A87="","",IF(OR($K87="",$L87=""),"",IFERROR($K87*$L87,"")))</f>
        <v/>
      </c>
      <c r="N87" s="35" t="n"/>
      <c r="O87" s="35" t="n"/>
      <c r="P87" s="35" t="n"/>
      <c r="Q87" s="32">
        <f>IF($A87="","",IF(COUNT($K87,$N87:$P87)=0,"",IFERROR(SUM($M87:$P87)*Assumptions!$B$4,"")))</f>
        <v/>
      </c>
      <c r="R87" s="32">
        <f>IF($A87="","",IF(COUNT($K87,$N87:$P87)=0,"",IFERROR(SUM($M87:$Q87),"")))</f>
        <v/>
      </c>
      <c r="S87" s="35" t="n"/>
      <c r="T87" s="22" t="n"/>
      <c r="U87" s="32">
        <f>IF($A87="","",IF($T87="","",IFERROR(VLOOKUP($E87,Assumptions!$D$4:$E$8,2,FALSE),"")))</f>
        <v/>
      </c>
      <c r="V87" s="32">
        <f>IF($A87="","",IF(OR($T87="",$U87=""),"",IFERROR($T87*$U87,"")))</f>
        <v/>
      </c>
      <c r="W87" s="35" t="n"/>
      <c r="X87" s="35" t="n"/>
      <c r="Y87" s="35" t="n"/>
      <c r="Z87" s="32">
        <f>IF($A87="","",IF(COUNT($T87,$W87:$Y87)=0,"",IFERROR(SUM($V87:$Y87)*Assumptions!$B$4,"")))</f>
        <v/>
      </c>
      <c r="AA87" s="32">
        <f>IF($A87="","",IF(COUNT($T87,$W87:$Y87)=0,"",IFERROR(SUM($V87:$Z87),"")))</f>
        <v/>
      </c>
      <c r="AB87" s="35" t="n"/>
      <c r="AC87" s="32">
        <f>IF(OR($R87="",$AA87=""),"",IFERROR($AA87-$R87,""))</f>
        <v/>
      </c>
      <c r="AD87" s="24">
        <f>IF(OR($K87="",$T87=""),"",IFERROR($T87-$K87,""))</f>
        <v/>
      </c>
      <c r="AE87" s="32">
        <f>IF(OR($S87="",$AB87=""),"",IFERROR($AB87-$S87,""))</f>
        <v/>
      </c>
      <c r="AF87" s="32">
        <f>IF(OR($AA87="",$AB87=""),"",IFERROR($AB87-$AA87,""))</f>
        <v/>
      </c>
      <c r="AG87" s="33">
        <f>IF(OR($AB87="",$AF87=""),"",IFERROR($AF87/$AB87,""))</f>
        <v/>
      </c>
    </row>
    <row r="88" ht="22" customHeight="1">
      <c r="A88" s="18" t="n"/>
      <c r="B88" s="19" t="n"/>
      <c r="C88" s="19" t="n"/>
      <c r="D88" s="19" t="n"/>
      <c r="E88" s="20" t="n"/>
      <c r="F88" s="34" t="n"/>
      <c r="G88" s="22" t="n"/>
      <c r="H88" s="20" t="n"/>
      <c r="I88" s="20" t="n"/>
      <c r="J88" s="20" t="n"/>
      <c r="K88" s="22" t="n"/>
      <c r="L88" s="31">
        <f>IF($A88="","",IF($K88="","",IFERROR(VLOOKUP($E88,Assumptions!$D$4:$E$8,2,FALSE),"")))</f>
        <v/>
      </c>
      <c r="M88" s="31">
        <f>IF($A88="","",IF(OR($K88="",$L88=""),"",IFERROR($K88*$L88,"")))</f>
        <v/>
      </c>
      <c r="N88" s="35" t="n"/>
      <c r="O88" s="35" t="n"/>
      <c r="P88" s="35" t="n"/>
      <c r="Q88" s="31">
        <f>IF($A88="","",IF(COUNT($K88,$N88:$P88)=0,"",IFERROR(SUM($M88:$P88)*Assumptions!$B$4,"")))</f>
        <v/>
      </c>
      <c r="R88" s="31">
        <f>IF($A88="","",IF(COUNT($K88,$N88:$P88)=0,"",IFERROR(SUM($M88:$Q88),"")))</f>
        <v/>
      </c>
      <c r="S88" s="35" t="n"/>
      <c r="T88" s="22" t="n"/>
      <c r="U88" s="31">
        <f>IF($A88="","",IF($T88="","",IFERROR(VLOOKUP($E88,Assumptions!$D$4:$E$8,2,FALSE),"")))</f>
        <v/>
      </c>
      <c r="V88" s="31">
        <f>IF($A88="","",IF(OR($T88="",$U88=""),"",IFERROR($T88*$U88,"")))</f>
        <v/>
      </c>
      <c r="W88" s="35" t="n"/>
      <c r="X88" s="35" t="n"/>
      <c r="Y88" s="35" t="n"/>
      <c r="Z88" s="31">
        <f>IF($A88="","",IF(COUNT($T88,$W88:$Y88)=0,"",IFERROR(SUM($V88:$Y88)*Assumptions!$B$4,"")))</f>
        <v/>
      </c>
      <c r="AA88" s="31">
        <f>IF($A88="","",IF(COUNT($T88,$W88:$Y88)=0,"",IFERROR(SUM($V88:$Z88),"")))</f>
        <v/>
      </c>
      <c r="AB88" s="35" t="n"/>
      <c r="AC88" s="31">
        <f>IF(OR($R88="",$AA88=""),"",IFERROR($AA88-$R88,""))</f>
        <v/>
      </c>
      <c r="AD88" s="25">
        <f>IF(OR($K88="",$T88=""),"",IFERROR($T88-$K88,""))</f>
        <v/>
      </c>
      <c r="AE88" s="31">
        <f>IF(OR($S88="",$AB88=""),"",IFERROR($AB88-$S88,""))</f>
        <v/>
      </c>
      <c r="AF88" s="31">
        <f>IF(OR($AA88="",$AB88=""),"",IFERROR($AB88-$AA88,""))</f>
        <v/>
      </c>
      <c r="AG88" s="36">
        <f>IF(OR($AB88="",$AF88=""),"",IFERROR($AF88/$AB88,""))</f>
        <v/>
      </c>
    </row>
    <row r="89" ht="22" customHeight="1">
      <c r="A89" s="18" t="n"/>
      <c r="B89" s="19" t="n"/>
      <c r="C89" s="19" t="n"/>
      <c r="D89" s="19" t="n"/>
      <c r="E89" s="20" t="n"/>
      <c r="F89" s="34" t="n"/>
      <c r="G89" s="22" t="n"/>
      <c r="H89" s="20" t="n"/>
      <c r="I89" s="20" t="n"/>
      <c r="J89" s="20" t="n"/>
      <c r="K89" s="22" t="n"/>
      <c r="L89" s="32">
        <f>IF($A89="","",IF($K89="","",IFERROR(VLOOKUP($E89,Assumptions!$D$4:$E$8,2,FALSE),"")))</f>
        <v/>
      </c>
      <c r="M89" s="32">
        <f>IF($A89="","",IF(OR($K89="",$L89=""),"",IFERROR($K89*$L89,"")))</f>
        <v/>
      </c>
      <c r="N89" s="35" t="n"/>
      <c r="O89" s="35" t="n"/>
      <c r="P89" s="35" t="n"/>
      <c r="Q89" s="32">
        <f>IF($A89="","",IF(COUNT($K89,$N89:$P89)=0,"",IFERROR(SUM($M89:$P89)*Assumptions!$B$4,"")))</f>
        <v/>
      </c>
      <c r="R89" s="32">
        <f>IF($A89="","",IF(COUNT($K89,$N89:$P89)=0,"",IFERROR(SUM($M89:$Q89),"")))</f>
        <v/>
      </c>
      <c r="S89" s="35" t="n"/>
      <c r="T89" s="22" t="n"/>
      <c r="U89" s="32">
        <f>IF($A89="","",IF($T89="","",IFERROR(VLOOKUP($E89,Assumptions!$D$4:$E$8,2,FALSE),"")))</f>
        <v/>
      </c>
      <c r="V89" s="32">
        <f>IF($A89="","",IF(OR($T89="",$U89=""),"",IFERROR($T89*$U89,"")))</f>
        <v/>
      </c>
      <c r="W89" s="35" t="n"/>
      <c r="X89" s="35" t="n"/>
      <c r="Y89" s="35" t="n"/>
      <c r="Z89" s="32">
        <f>IF($A89="","",IF(COUNT($T89,$W89:$Y89)=0,"",IFERROR(SUM($V89:$Y89)*Assumptions!$B$4,"")))</f>
        <v/>
      </c>
      <c r="AA89" s="32">
        <f>IF($A89="","",IF(COUNT($T89,$W89:$Y89)=0,"",IFERROR(SUM($V89:$Z89),"")))</f>
        <v/>
      </c>
      <c r="AB89" s="35" t="n"/>
      <c r="AC89" s="32">
        <f>IF(OR($R89="",$AA89=""),"",IFERROR($AA89-$R89,""))</f>
        <v/>
      </c>
      <c r="AD89" s="24">
        <f>IF(OR($K89="",$T89=""),"",IFERROR($T89-$K89,""))</f>
        <v/>
      </c>
      <c r="AE89" s="32">
        <f>IF(OR($S89="",$AB89=""),"",IFERROR($AB89-$S89,""))</f>
        <v/>
      </c>
      <c r="AF89" s="32">
        <f>IF(OR($AA89="",$AB89=""),"",IFERROR($AB89-$AA89,""))</f>
        <v/>
      </c>
      <c r="AG89" s="33">
        <f>IF(OR($AB89="",$AF89=""),"",IFERROR($AF89/$AB89,""))</f>
        <v/>
      </c>
    </row>
    <row r="90" ht="22" customHeight="1">
      <c r="A90" s="18" t="n"/>
      <c r="B90" s="19" t="n"/>
      <c r="C90" s="19" t="n"/>
      <c r="D90" s="19" t="n"/>
      <c r="E90" s="20" t="n"/>
      <c r="F90" s="34" t="n"/>
      <c r="G90" s="22" t="n"/>
      <c r="H90" s="20" t="n"/>
      <c r="I90" s="20" t="n"/>
      <c r="J90" s="20" t="n"/>
      <c r="K90" s="22" t="n"/>
      <c r="L90" s="31">
        <f>IF($A90="","",IF($K90="","",IFERROR(VLOOKUP($E90,Assumptions!$D$4:$E$8,2,FALSE),"")))</f>
        <v/>
      </c>
      <c r="M90" s="31">
        <f>IF($A90="","",IF(OR($K90="",$L90=""),"",IFERROR($K90*$L90,"")))</f>
        <v/>
      </c>
      <c r="N90" s="35" t="n"/>
      <c r="O90" s="35" t="n"/>
      <c r="P90" s="35" t="n"/>
      <c r="Q90" s="31">
        <f>IF($A90="","",IF(COUNT($K90,$N90:$P90)=0,"",IFERROR(SUM($M90:$P90)*Assumptions!$B$4,"")))</f>
        <v/>
      </c>
      <c r="R90" s="31">
        <f>IF($A90="","",IF(COUNT($K90,$N90:$P90)=0,"",IFERROR(SUM($M90:$Q90),"")))</f>
        <v/>
      </c>
      <c r="S90" s="35" t="n"/>
      <c r="T90" s="22" t="n"/>
      <c r="U90" s="31">
        <f>IF($A90="","",IF($T90="","",IFERROR(VLOOKUP($E90,Assumptions!$D$4:$E$8,2,FALSE),"")))</f>
        <v/>
      </c>
      <c r="V90" s="31">
        <f>IF($A90="","",IF(OR($T90="",$U90=""),"",IFERROR($T90*$U90,"")))</f>
        <v/>
      </c>
      <c r="W90" s="35" t="n"/>
      <c r="X90" s="35" t="n"/>
      <c r="Y90" s="35" t="n"/>
      <c r="Z90" s="31">
        <f>IF($A90="","",IF(COUNT($T90,$W90:$Y90)=0,"",IFERROR(SUM($V90:$Y90)*Assumptions!$B$4,"")))</f>
        <v/>
      </c>
      <c r="AA90" s="31">
        <f>IF($A90="","",IF(COUNT($T90,$W90:$Y90)=0,"",IFERROR(SUM($V90:$Z90),"")))</f>
        <v/>
      </c>
      <c r="AB90" s="35" t="n"/>
      <c r="AC90" s="31">
        <f>IF(OR($R90="",$AA90=""),"",IFERROR($AA90-$R90,""))</f>
        <v/>
      </c>
      <c r="AD90" s="25">
        <f>IF(OR($K90="",$T90=""),"",IFERROR($T90-$K90,""))</f>
        <v/>
      </c>
      <c r="AE90" s="31">
        <f>IF(OR($S90="",$AB90=""),"",IFERROR($AB90-$S90,""))</f>
        <v/>
      </c>
      <c r="AF90" s="31">
        <f>IF(OR($AA90="",$AB90=""),"",IFERROR($AB90-$AA90,""))</f>
        <v/>
      </c>
      <c r="AG90" s="36">
        <f>IF(OR($AB90="",$AF90=""),"",IFERROR($AF90/$AB90,""))</f>
        <v/>
      </c>
    </row>
    <row r="91" ht="22" customHeight="1">
      <c r="A91" s="18" t="n"/>
      <c r="B91" s="19" t="n"/>
      <c r="C91" s="19" t="n"/>
      <c r="D91" s="19" t="n"/>
      <c r="E91" s="20" t="n"/>
      <c r="F91" s="34" t="n"/>
      <c r="G91" s="22" t="n"/>
      <c r="H91" s="20" t="n"/>
      <c r="I91" s="20" t="n"/>
      <c r="J91" s="20" t="n"/>
      <c r="K91" s="22" t="n"/>
      <c r="L91" s="32">
        <f>IF($A91="","",IF($K91="","",IFERROR(VLOOKUP($E91,Assumptions!$D$4:$E$8,2,FALSE),"")))</f>
        <v/>
      </c>
      <c r="M91" s="32">
        <f>IF($A91="","",IF(OR($K91="",$L91=""),"",IFERROR($K91*$L91,"")))</f>
        <v/>
      </c>
      <c r="N91" s="35" t="n"/>
      <c r="O91" s="35" t="n"/>
      <c r="P91" s="35" t="n"/>
      <c r="Q91" s="32">
        <f>IF($A91="","",IF(COUNT($K91,$N91:$P91)=0,"",IFERROR(SUM($M91:$P91)*Assumptions!$B$4,"")))</f>
        <v/>
      </c>
      <c r="R91" s="32">
        <f>IF($A91="","",IF(COUNT($K91,$N91:$P91)=0,"",IFERROR(SUM($M91:$Q91),"")))</f>
        <v/>
      </c>
      <c r="S91" s="35" t="n"/>
      <c r="T91" s="22" t="n"/>
      <c r="U91" s="32">
        <f>IF($A91="","",IF($T91="","",IFERROR(VLOOKUP($E91,Assumptions!$D$4:$E$8,2,FALSE),"")))</f>
        <v/>
      </c>
      <c r="V91" s="32">
        <f>IF($A91="","",IF(OR($T91="",$U91=""),"",IFERROR($T91*$U91,"")))</f>
        <v/>
      </c>
      <c r="W91" s="35" t="n"/>
      <c r="X91" s="35" t="n"/>
      <c r="Y91" s="35" t="n"/>
      <c r="Z91" s="32">
        <f>IF($A91="","",IF(COUNT($T91,$W91:$Y91)=0,"",IFERROR(SUM($V91:$Y91)*Assumptions!$B$4,"")))</f>
        <v/>
      </c>
      <c r="AA91" s="32">
        <f>IF($A91="","",IF(COUNT($T91,$W91:$Y91)=0,"",IFERROR(SUM($V91:$Z91),"")))</f>
        <v/>
      </c>
      <c r="AB91" s="35" t="n"/>
      <c r="AC91" s="32">
        <f>IF(OR($R91="",$AA91=""),"",IFERROR($AA91-$R91,""))</f>
        <v/>
      </c>
      <c r="AD91" s="24">
        <f>IF(OR($K91="",$T91=""),"",IFERROR($T91-$K91,""))</f>
        <v/>
      </c>
      <c r="AE91" s="32">
        <f>IF(OR($S91="",$AB91=""),"",IFERROR($AB91-$S91,""))</f>
        <v/>
      </c>
      <c r="AF91" s="32">
        <f>IF(OR($AA91="",$AB91=""),"",IFERROR($AB91-$AA91,""))</f>
        <v/>
      </c>
      <c r="AG91" s="33">
        <f>IF(OR($AB91="",$AF91=""),"",IFERROR($AF91/$AB91,""))</f>
        <v/>
      </c>
    </row>
    <row r="92" ht="22" customHeight="1">
      <c r="A92" s="18" t="n"/>
      <c r="B92" s="19" t="n"/>
      <c r="C92" s="19" t="n"/>
      <c r="D92" s="19" t="n"/>
      <c r="E92" s="20" t="n"/>
      <c r="F92" s="34" t="n"/>
      <c r="G92" s="22" t="n"/>
      <c r="H92" s="20" t="n"/>
      <c r="I92" s="20" t="n"/>
      <c r="J92" s="20" t="n"/>
      <c r="K92" s="22" t="n"/>
      <c r="L92" s="31">
        <f>IF($A92="","",IF($K92="","",IFERROR(VLOOKUP($E92,Assumptions!$D$4:$E$8,2,FALSE),"")))</f>
        <v/>
      </c>
      <c r="M92" s="31">
        <f>IF($A92="","",IF(OR($K92="",$L92=""),"",IFERROR($K92*$L92,"")))</f>
        <v/>
      </c>
      <c r="N92" s="35" t="n"/>
      <c r="O92" s="35" t="n"/>
      <c r="P92" s="35" t="n"/>
      <c r="Q92" s="31">
        <f>IF($A92="","",IF(COUNT($K92,$N92:$P92)=0,"",IFERROR(SUM($M92:$P92)*Assumptions!$B$4,"")))</f>
        <v/>
      </c>
      <c r="R92" s="31">
        <f>IF($A92="","",IF(COUNT($K92,$N92:$P92)=0,"",IFERROR(SUM($M92:$Q92),"")))</f>
        <v/>
      </c>
      <c r="S92" s="35" t="n"/>
      <c r="T92" s="22" t="n"/>
      <c r="U92" s="31">
        <f>IF($A92="","",IF($T92="","",IFERROR(VLOOKUP($E92,Assumptions!$D$4:$E$8,2,FALSE),"")))</f>
        <v/>
      </c>
      <c r="V92" s="31">
        <f>IF($A92="","",IF(OR($T92="",$U92=""),"",IFERROR($T92*$U92,"")))</f>
        <v/>
      </c>
      <c r="W92" s="35" t="n"/>
      <c r="X92" s="35" t="n"/>
      <c r="Y92" s="35" t="n"/>
      <c r="Z92" s="31">
        <f>IF($A92="","",IF(COUNT($T92,$W92:$Y92)=0,"",IFERROR(SUM($V92:$Y92)*Assumptions!$B$4,"")))</f>
        <v/>
      </c>
      <c r="AA92" s="31">
        <f>IF($A92="","",IF(COUNT($T92,$W92:$Y92)=0,"",IFERROR(SUM($V92:$Z92),"")))</f>
        <v/>
      </c>
      <c r="AB92" s="35" t="n"/>
      <c r="AC92" s="31">
        <f>IF(OR($R92="",$AA92=""),"",IFERROR($AA92-$R92,""))</f>
        <v/>
      </c>
      <c r="AD92" s="25">
        <f>IF(OR($K92="",$T92=""),"",IFERROR($T92-$K92,""))</f>
        <v/>
      </c>
      <c r="AE92" s="31">
        <f>IF(OR($S92="",$AB92=""),"",IFERROR($AB92-$S92,""))</f>
        <v/>
      </c>
      <c r="AF92" s="31">
        <f>IF(OR($AA92="",$AB92=""),"",IFERROR($AB92-$AA92,""))</f>
        <v/>
      </c>
      <c r="AG92" s="36">
        <f>IF(OR($AB92="",$AF92=""),"",IFERROR($AF92/$AB92,""))</f>
        <v/>
      </c>
    </row>
    <row r="93" ht="22" customHeight="1">
      <c r="A93" s="18" t="n"/>
      <c r="B93" s="19" t="n"/>
      <c r="C93" s="19" t="n"/>
      <c r="D93" s="19" t="n"/>
      <c r="E93" s="20" t="n"/>
      <c r="F93" s="34" t="n"/>
      <c r="G93" s="22" t="n"/>
      <c r="H93" s="20" t="n"/>
      <c r="I93" s="20" t="n"/>
      <c r="J93" s="20" t="n"/>
      <c r="K93" s="22" t="n"/>
      <c r="L93" s="32">
        <f>IF($A93="","",IF($K93="","",IFERROR(VLOOKUP($E93,Assumptions!$D$4:$E$8,2,FALSE),"")))</f>
        <v/>
      </c>
      <c r="M93" s="32">
        <f>IF($A93="","",IF(OR($K93="",$L93=""),"",IFERROR($K93*$L93,"")))</f>
        <v/>
      </c>
      <c r="N93" s="35" t="n"/>
      <c r="O93" s="35" t="n"/>
      <c r="P93" s="35" t="n"/>
      <c r="Q93" s="32">
        <f>IF($A93="","",IF(COUNT($K93,$N93:$P93)=0,"",IFERROR(SUM($M93:$P93)*Assumptions!$B$4,"")))</f>
        <v/>
      </c>
      <c r="R93" s="32">
        <f>IF($A93="","",IF(COUNT($K93,$N93:$P93)=0,"",IFERROR(SUM($M93:$Q93),"")))</f>
        <v/>
      </c>
      <c r="S93" s="35" t="n"/>
      <c r="T93" s="22" t="n"/>
      <c r="U93" s="32">
        <f>IF($A93="","",IF($T93="","",IFERROR(VLOOKUP($E93,Assumptions!$D$4:$E$8,2,FALSE),"")))</f>
        <v/>
      </c>
      <c r="V93" s="32">
        <f>IF($A93="","",IF(OR($T93="",$U93=""),"",IFERROR($T93*$U93,"")))</f>
        <v/>
      </c>
      <c r="W93" s="35" t="n"/>
      <c r="X93" s="35" t="n"/>
      <c r="Y93" s="35" t="n"/>
      <c r="Z93" s="32">
        <f>IF($A93="","",IF(COUNT($T93,$W93:$Y93)=0,"",IFERROR(SUM($V93:$Y93)*Assumptions!$B$4,"")))</f>
        <v/>
      </c>
      <c r="AA93" s="32">
        <f>IF($A93="","",IF(COUNT($T93,$W93:$Y93)=0,"",IFERROR(SUM($V93:$Z93),"")))</f>
        <v/>
      </c>
      <c r="AB93" s="35" t="n"/>
      <c r="AC93" s="32">
        <f>IF(OR($R93="",$AA93=""),"",IFERROR($AA93-$R93,""))</f>
        <v/>
      </c>
      <c r="AD93" s="24">
        <f>IF(OR($K93="",$T93=""),"",IFERROR($T93-$K93,""))</f>
        <v/>
      </c>
      <c r="AE93" s="32">
        <f>IF(OR($S93="",$AB93=""),"",IFERROR($AB93-$S93,""))</f>
        <v/>
      </c>
      <c r="AF93" s="32">
        <f>IF(OR($AA93="",$AB93=""),"",IFERROR($AB93-$AA93,""))</f>
        <v/>
      </c>
      <c r="AG93" s="33">
        <f>IF(OR($AB93="",$AF93=""),"",IFERROR($AF93/$AB93,""))</f>
        <v/>
      </c>
    </row>
    <row r="94" ht="22" customHeight="1">
      <c r="A94" s="18" t="n"/>
      <c r="B94" s="19" t="n"/>
      <c r="C94" s="19" t="n"/>
      <c r="D94" s="19" t="n"/>
      <c r="E94" s="20" t="n"/>
      <c r="F94" s="34" t="n"/>
      <c r="G94" s="22" t="n"/>
      <c r="H94" s="20" t="n"/>
      <c r="I94" s="20" t="n"/>
      <c r="J94" s="20" t="n"/>
      <c r="K94" s="22" t="n"/>
      <c r="L94" s="31">
        <f>IF($A94="","",IF($K94="","",IFERROR(VLOOKUP($E94,Assumptions!$D$4:$E$8,2,FALSE),"")))</f>
        <v/>
      </c>
      <c r="M94" s="31">
        <f>IF($A94="","",IF(OR($K94="",$L94=""),"",IFERROR($K94*$L94,"")))</f>
        <v/>
      </c>
      <c r="N94" s="35" t="n"/>
      <c r="O94" s="35" t="n"/>
      <c r="P94" s="35" t="n"/>
      <c r="Q94" s="31">
        <f>IF($A94="","",IF(COUNT($K94,$N94:$P94)=0,"",IFERROR(SUM($M94:$P94)*Assumptions!$B$4,"")))</f>
        <v/>
      </c>
      <c r="R94" s="31">
        <f>IF($A94="","",IF(COUNT($K94,$N94:$P94)=0,"",IFERROR(SUM($M94:$Q94),"")))</f>
        <v/>
      </c>
      <c r="S94" s="35" t="n"/>
      <c r="T94" s="22" t="n"/>
      <c r="U94" s="31">
        <f>IF($A94="","",IF($T94="","",IFERROR(VLOOKUP($E94,Assumptions!$D$4:$E$8,2,FALSE),"")))</f>
        <v/>
      </c>
      <c r="V94" s="31">
        <f>IF($A94="","",IF(OR($T94="",$U94=""),"",IFERROR($T94*$U94,"")))</f>
        <v/>
      </c>
      <c r="W94" s="35" t="n"/>
      <c r="X94" s="35" t="n"/>
      <c r="Y94" s="35" t="n"/>
      <c r="Z94" s="31">
        <f>IF($A94="","",IF(COUNT($T94,$W94:$Y94)=0,"",IFERROR(SUM($V94:$Y94)*Assumptions!$B$4,"")))</f>
        <v/>
      </c>
      <c r="AA94" s="31">
        <f>IF($A94="","",IF(COUNT($T94,$W94:$Y94)=0,"",IFERROR(SUM($V94:$Z94),"")))</f>
        <v/>
      </c>
      <c r="AB94" s="35" t="n"/>
      <c r="AC94" s="31">
        <f>IF(OR($R94="",$AA94=""),"",IFERROR($AA94-$R94,""))</f>
        <v/>
      </c>
      <c r="AD94" s="25">
        <f>IF(OR($K94="",$T94=""),"",IFERROR($T94-$K94,""))</f>
        <v/>
      </c>
      <c r="AE94" s="31">
        <f>IF(OR($S94="",$AB94=""),"",IFERROR($AB94-$S94,""))</f>
        <v/>
      </c>
      <c r="AF94" s="31">
        <f>IF(OR($AA94="",$AB94=""),"",IFERROR($AB94-$AA94,""))</f>
        <v/>
      </c>
      <c r="AG94" s="36">
        <f>IF(OR($AB94="",$AF94=""),"",IFERROR($AF94/$AB94,""))</f>
        <v/>
      </c>
    </row>
    <row r="95" ht="22" customHeight="1">
      <c r="A95" s="18" t="n"/>
      <c r="B95" s="19" t="n"/>
      <c r="C95" s="19" t="n"/>
      <c r="D95" s="19" t="n"/>
      <c r="E95" s="20" t="n"/>
      <c r="F95" s="34" t="n"/>
      <c r="G95" s="22" t="n"/>
      <c r="H95" s="20" t="n"/>
      <c r="I95" s="20" t="n"/>
      <c r="J95" s="20" t="n"/>
      <c r="K95" s="22" t="n"/>
      <c r="L95" s="32">
        <f>IF($A95="","",IF($K95="","",IFERROR(VLOOKUP($E95,Assumptions!$D$4:$E$8,2,FALSE),"")))</f>
        <v/>
      </c>
      <c r="M95" s="32">
        <f>IF($A95="","",IF(OR($K95="",$L95=""),"",IFERROR($K95*$L95,"")))</f>
        <v/>
      </c>
      <c r="N95" s="35" t="n"/>
      <c r="O95" s="35" t="n"/>
      <c r="P95" s="35" t="n"/>
      <c r="Q95" s="32">
        <f>IF($A95="","",IF(COUNT($K95,$N95:$P95)=0,"",IFERROR(SUM($M95:$P95)*Assumptions!$B$4,"")))</f>
        <v/>
      </c>
      <c r="R95" s="32">
        <f>IF($A95="","",IF(COUNT($K95,$N95:$P95)=0,"",IFERROR(SUM($M95:$Q95),"")))</f>
        <v/>
      </c>
      <c r="S95" s="35" t="n"/>
      <c r="T95" s="22" t="n"/>
      <c r="U95" s="32">
        <f>IF($A95="","",IF($T95="","",IFERROR(VLOOKUP($E95,Assumptions!$D$4:$E$8,2,FALSE),"")))</f>
        <v/>
      </c>
      <c r="V95" s="32">
        <f>IF($A95="","",IF(OR($T95="",$U95=""),"",IFERROR($T95*$U95,"")))</f>
        <v/>
      </c>
      <c r="W95" s="35" t="n"/>
      <c r="X95" s="35" t="n"/>
      <c r="Y95" s="35" t="n"/>
      <c r="Z95" s="32">
        <f>IF($A95="","",IF(COUNT($T95,$W95:$Y95)=0,"",IFERROR(SUM($V95:$Y95)*Assumptions!$B$4,"")))</f>
        <v/>
      </c>
      <c r="AA95" s="32">
        <f>IF($A95="","",IF(COUNT($T95,$W95:$Y95)=0,"",IFERROR(SUM($V95:$Z95),"")))</f>
        <v/>
      </c>
      <c r="AB95" s="35" t="n"/>
      <c r="AC95" s="32">
        <f>IF(OR($R95="",$AA95=""),"",IFERROR($AA95-$R95,""))</f>
        <v/>
      </c>
      <c r="AD95" s="24">
        <f>IF(OR($K95="",$T95=""),"",IFERROR($T95-$K95,""))</f>
        <v/>
      </c>
      <c r="AE95" s="32">
        <f>IF(OR($S95="",$AB95=""),"",IFERROR($AB95-$S95,""))</f>
        <v/>
      </c>
      <c r="AF95" s="32">
        <f>IF(OR($AA95="",$AB95=""),"",IFERROR($AB95-$AA95,""))</f>
        <v/>
      </c>
      <c r="AG95" s="33">
        <f>IF(OR($AB95="",$AF95=""),"",IFERROR($AF95/$AB95,""))</f>
        <v/>
      </c>
    </row>
    <row r="96" ht="22" customHeight="1">
      <c r="A96" s="18" t="n"/>
      <c r="B96" s="19" t="n"/>
      <c r="C96" s="19" t="n"/>
      <c r="D96" s="19" t="n"/>
      <c r="E96" s="20" t="n"/>
      <c r="F96" s="34" t="n"/>
      <c r="G96" s="22" t="n"/>
      <c r="H96" s="20" t="n"/>
      <c r="I96" s="20" t="n"/>
      <c r="J96" s="20" t="n"/>
      <c r="K96" s="22" t="n"/>
      <c r="L96" s="31">
        <f>IF($A96="","",IF($K96="","",IFERROR(VLOOKUP($E96,Assumptions!$D$4:$E$8,2,FALSE),"")))</f>
        <v/>
      </c>
      <c r="M96" s="31">
        <f>IF($A96="","",IF(OR($K96="",$L96=""),"",IFERROR($K96*$L96,"")))</f>
        <v/>
      </c>
      <c r="N96" s="35" t="n"/>
      <c r="O96" s="35" t="n"/>
      <c r="P96" s="35" t="n"/>
      <c r="Q96" s="31">
        <f>IF($A96="","",IF(COUNT($K96,$N96:$P96)=0,"",IFERROR(SUM($M96:$P96)*Assumptions!$B$4,"")))</f>
        <v/>
      </c>
      <c r="R96" s="31">
        <f>IF($A96="","",IF(COUNT($K96,$N96:$P96)=0,"",IFERROR(SUM($M96:$Q96),"")))</f>
        <v/>
      </c>
      <c r="S96" s="35" t="n"/>
      <c r="T96" s="22" t="n"/>
      <c r="U96" s="31">
        <f>IF($A96="","",IF($T96="","",IFERROR(VLOOKUP($E96,Assumptions!$D$4:$E$8,2,FALSE),"")))</f>
        <v/>
      </c>
      <c r="V96" s="31">
        <f>IF($A96="","",IF(OR($T96="",$U96=""),"",IFERROR($T96*$U96,"")))</f>
        <v/>
      </c>
      <c r="W96" s="35" t="n"/>
      <c r="X96" s="35" t="n"/>
      <c r="Y96" s="35" t="n"/>
      <c r="Z96" s="31">
        <f>IF($A96="","",IF(COUNT($T96,$W96:$Y96)=0,"",IFERROR(SUM($V96:$Y96)*Assumptions!$B$4,"")))</f>
        <v/>
      </c>
      <c r="AA96" s="31">
        <f>IF($A96="","",IF(COUNT($T96,$W96:$Y96)=0,"",IFERROR(SUM($V96:$Z96),"")))</f>
        <v/>
      </c>
      <c r="AB96" s="35" t="n"/>
      <c r="AC96" s="31">
        <f>IF(OR($R96="",$AA96=""),"",IFERROR($AA96-$R96,""))</f>
        <v/>
      </c>
      <c r="AD96" s="25">
        <f>IF(OR($K96="",$T96=""),"",IFERROR($T96-$K96,""))</f>
        <v/>
      </c>
      <c r="AE96" s="31">
        <f>IF(OR($S96="",$AB96=""),"",IFERROR($AB96-$S96,""))</f>
        <v/>
      </c>
      <c r="AF96" s="31">
        <f>IF(OR($AA96="",$AB96=""),"",IFERROR($AB96-$AA96,""))</f>
        <v/>
      </c>
      <c r="AG96" s="36">
        <f>IF(OR($AB96="",$AF96=""),"",IFERROR($AF96/$AB96,""))</f>
        <v/>
      </c>
    </row>
    <row r="97" ht="22" customHeight="1">
      <c r="A97" s="18" t="n"/>
      <c r="B97" s="19" t="n"/>
      <c r="C97" s="19" t="n"/>
      <c r="D97" s="19" t="n"/>
      <c r="E97" s="20" t="n"/>
      <c r="F97" s="34" t="n"/>
      <c r="G97" s="22" t="n"/>
      <c r="H97" s="20" t="n"/>
      <c r="I97" s="20" t="n"/>
      <c r="J97" s="20" t="n"/>
      <c r="K97" s="22" t="n"/>
      <c r="L97" s="32">
        <f>IF($A97="","",IF($K97="","",IFERROR(VLOOKUP($E97,Assumptions!$D$4:$E$8,2,FALSE),"")))</f>
        <v/>
      </c>
      <c r="M97" s="32">
        <f>IF($A97="","",IF(OR($K97="",$L97=""),"",IFERROR($K97*$L97,"")))</f>
        <v/>
      </c>
      <c r="N97" s="35" t="n"/>
      <c r="O97" s="35" t="n"/>
      <c r="P97" s="35" t="n"/>
      <c r="Q97" s="32">
        <f>IF($A97="","",IF(COUNT($K97,$N97:$P97)=0,"",IFERROR(SUM($M97:$P97)*Assumptions!$B$4,"")))</f>
        <v/>
      </c>
      <c r="R97" s="32">
        <f>IF($A97="","",IF(COUNT($K97,$N97:$P97)=0,"",IFERROR(SUM($M97:$Q97),"")))</f>
        <v/>
      </c>
      <c r="S97" s="35" t="n"/>
      <c r="T97" s="22" t="n"/>
      <c r="U97" s="32">
        <f>IF($A97="","",IF($T97="","",IFERROR(VLOOKUP($E97,Assumptions!$D$4:$E$8,2,FALSE),"")))</f>
        <v/>
      </c>
      <c r="V97" s="32">
        <f>IF($A97="","",IF(OR($T97="",$U97=""),"",IFERROR($T97*$U97,"")))</f>
        <v/>
      </c>
      <c r="W97" s="35" t="n"/>
      <c r="X97" s="35" t="n"/>
      <c r="Y97" s="35" t="n"/>
      <c r="Z97" s="32">
        <f>IF($A97="","",IF(COUNT($T97,$W97:$Y97)=0,"",IFERROR(SUM($V97:$Y97)*Assumptions!$B$4,"")))</f>
        <v/>
      </c>
      <c r="AA97" s="32">
        <f>IF($A97="","",IF(COUNT($T97,$W97:$Y97)=0,"",IFERROR(SUM($V97:$Z97),"")))</f>
        <v/>
      </c>
      <c r="AB97" s="35" t="n"/>
      <c r="AC97" s="32">
        <f>IF(OR($R97="",$AA97=""),"",IFERROR($AA97-$R97,""))</f>
        <v/>
      </c>
      <c r="AD97" s="24">
        <f>IF(OR($K97="",$T97=""),"",IFERROR($T97-$K97,""))</f>
        <v/>
      </c>
      <c r="AE97" s="32">
        <f>IF(OR($S97="",$AB97=""),"",IFERROR($AB97-$S97,""))</f>
        <v/>
      </c>
      <c r="AF97" s="32">
        <f>IF(OR($AA97="",$AB97=""),"",IFERROR($AB97-$AA97,""))</f>
        <v/>
      </c>
      <c r="AG97" s="33">
        <f>IF(OR($AB97="",$AF97=""),"",IFERROR($AF97/$AB97,""))</f>
        <v/>
      </c>
    </row>
    <row r="98" ht="22" customHeight="1">
      <c r="A98" s="18" t="n"/>
      <c r="B98" s="19" t="n"/>
      <c r="C98" s="19" t="n"/>
      <c r="D98" s="19" t="n"/>
      <c r="E98" s="20" t="n"/>
      <c r="F98" s="34" t="n"/>
      <c r="G98" s="22" t="n"/>
      <c r="H98" s="20" t="n"/>
      <c r="I98" s="20" t="n"/>
      <c r="J98" s="20" t="n"/>
      <c r="K98" s="22" t="n"/>
      <c r="L98" s="31">
        <f>IF($A98="","",IF($K98="","",IFERROR(VLOOKUP($E98,Assumptions!$D$4:$E$8,2,FALSE),"")))</f>
        <v/>
      </c>
      <c r="M98" s="31">
        <f>IF($A98="","",IF(OR($K98="",$L98=""),"",IFERROR($K98*$L98,"")))</f>
        <v/>
      </c>
      <c r="N98" s="35" t="n"/>
      <c r="O98" s="35" t="n"/>
      <c r="P98" s="35" t="n"/>
      <c r="Q98" s="31">
        <f>IF($A98="","",IF(COUNT($K98,$N98:$P98)=0,"",IFERROR(SUM($M98:$P98)*Assumptions!$B$4,"")))</f>
        <v/>
      </c>
      <c r="R98" s="31">
        <f>IF($A98="","",IF(COUNT($K98,$N98:$P98)=0,"",IFERROR(SUM($M98:$Q98),"")))</f>
        <v/>
      </c>
      <c r="S98" s="35" t="n"/>
      <c r="T98" s="22" t="n"/>
      <c r="U98" s="31">
        <f>IF($A98="","",IF($T98="","",IFERROR(VLOOKUP($E98,Assumptions!$D$4:$E$8,2,FALSE),"")))</f>
        <v/>
      </c>
      <c r="V98" s="31">
        <f>IF($A98="","",IF(OR($T98="",$U98=""),"",IFERROR($T98*$U98,"")))</f>
        <v/>
      </c>
      <c r="W98" s="35" t="n"/>
      <c r="X98" s="35" t="n"/>
      <c r="Y98" s="35" t="n"/>
      <c r="Z98" s="31">
        <f>IF($A98="","",IF(COUNT($T98,$W98:$Y98)=0,"",IFERROR(SUM($V98:$Y98)*Assumptions!$B$4,"")))</f>
        <v/>
      </c>
      <c r="AA98" s="31">
        <f>IF($A98="","",IF(COUNT($T98,$W98:$Y98)=0,"",IFERROR(SUM($V98:$Z98),"")))</f>
        <v/>
      </c>
      <c r="AB98" s="35" t="n"/>
      <c r="AC98" s="31">
        <f>IF(OR($R98="",$AA98=""),"",IFERROR($AA98-$R98,""))</f>
        <v/>
      </c>
      <c r="AD98" s="25">
        <f>IF(OR($K98="",$T98=""),"",IFERROR($T98-$K98,""))</f>
        <v/>
      </c>
      <c r="AE98" s="31">
        <f>IF(OR($S98="",$AB98=""),"",IFERROR($AB98-$S98,""))</f>
        <v/>
      </c>
      <c r="AF98" s="31">
        <f>IF(OR($AA98="",$AB98=""),"",IFERROR($AB98-$AA98,""))</f>
        <v/>
      </c>
      <c r="AG98" s="36">
        <f>IF(OR($AB98="",$AF98=""),"",IFERROR($AF98/$AB98,""))</f>
        <v/>
      </c>
    </row>
    <row r="99" ht="22" customHeight="1">
      <c r="A99" s="18" t="n"/>
      <c r="B99" s="19" t="n"/>
      <c r="C99" s="19" t="n"/>
      <c r="D99" s="19" t="n"/>
      <c r="E99" s="20" t="n"/>
      <c r="F99" s="34" t="n"/>
      <c r="G99" s="22" t="n"/>
      <c r="H99" s="20" t="n"/>
      <c r="I99" s="20" t="n"/>
      <c r="J99" s="20" t="n"/>
      <c r="K99" s="22" t="n"/>
      <c r="L99" s="32">
        <f>IF($A99="","",IF($K99="","",IFERROR(VLOOKUP($E99,Assumptions!$D$4:$E$8,2,FALSE),"")))</f>
        <v/>
      </c>
      <c r="M99" s="32">
        <f>IF($A99="","",IF(OR($K99="",$L99=""),"",IFERROR($K99*$L99,"")))</f>
        <v/>
      </c>
      <c r="N99" s="35" t="n"/>
      <c r="O99" s="35" t="n"/>
      <c r="P99" s="35" t="n"/>
      <c r="Q99" s="32">
        <f>IF($A99="","",IF(COUNT($K99,$N99:$P99)=0,"",IFERROR(SUM($M99:$P99)*Assumptions!$B$4,"")))</f>
        <v/>
      </c>
      <c r="R99" s="32">
        <f>IF($A99="","",IF(COUNT($K99,$N99:$P99)=0,"",IFERROR(SUM($M99:$Q99),"")))</f>
        <v/>
      </c>
      <c r="S99" s="35" t="n"/>
      <c r="T99" s="22" t="n"/>
      <c r="U99" s="32">
        <f>IF($A99="","",IF($T99="","",IFERROR(VLOOKUP($E99,Assumptions!$D$4:$E$8,2,FALSE),"")))</f>
        <v/>
      </c>
      <c r="V99" s="32">
        <f>IF($A99="","",IF(OR($T99="",$U99=""),"",IFERROR($T99*$U99,"")))</f>
        <v/>
      </c>
      <c r="W99" s="35" t="n"/>
      <c r="X99" s="35" t="n"/>
      <c r="Y99" s="35" t="n"/>
      <c r="Z99" s="32">
        <f>IF($A99="","",IF(COUNT($T99,$W99:$Y99)=0,"",IFERROR(SUM($V99:$Y99)*Assumptions!$B$4,"")))</f>
        <v/>
      </c>
      <c r="AA99" s="32">
        <f>IF($A99="","",IF(COUNT($T99,$W99:$Y99)=0,"",IFERROR(SUM($V99:$Z99),"")))</f>
        <v/>
      </c>
      <c r="AB99" s="35" t="n"/>
      <c r="AC99" s="32">
        <f>IF(OR($R99="",$AA99=""),"",IFERROR($AA99-$R99,""))</f>
        <v/>
      </c>
      <c r="AD99" s="24">
        <f>IF(OR($K99="",$T99=""),"",IFERROR($T99-$K99,""))</f>
        <v/>
      </c>
      <c r="AE99" s="32">
        <f>IF(OR($S99="",$AB99=""),"",IFERROR($AB99-$S99,""))</f>
        <v/>
      </c>
      <c r="AF99" s="32">
        <f>IF(OR($AA99="",$AB99=""),"",IFERROR($AB99-$AA99,""))</f>
        <v/>
      </c>
      <c r="AG99" s="33">
        <f>IF(OR($AB99="",$AF99=""),"",IFERROR($AF99/$AB99,""))</f>
        <v/>
      </c>
    </row>
    <row r="100" ht="22" customHeight="1">
      <c r="A100" s="18" t="n"/>
      <c r="B100" s="19" t="n"/>
      <c r="C100" s="19" t="n"/>
      <c r="D100" s="19" t="n"/>
      <c r="E100" s="20" t="n"/>
      <c r="F100" s="34" t="n"/>
      <c r="G100" s="22" t="n"/>
      <c r="H100" s="20" t="n"/>
      <c r="I100" s="20" t="n"/>
      <c r="J100" s="20" t="n"/>
      <c r="K100" s="22" t="n"/>
      <c r="L100" s="31">
        <f>IF($A100="","",IF($K100="","",IFERROR(VLOOKUP($E100,Assumptions!$D$4:$E$8,2,FALSE),"")))</f>
        <v/>
      </c>
      <c r="M100" s="31">
        <f>IF($A100="","",IF(OR($K100="",$L100=""),"",IFERROR($K100*$L100,"")))</f>
        <v/>
      </c>
      <c r="N100" s="35" t="n"/>
      <c r="O100" s="35" t="n"/>
      <c r="P100" s="35" t="n"/>
      <c r="Q100" s="31">
        <f>IF($A100="","",IF(COUNT($K100,$N100:$P100)=0,"",IFERROR(SUM($M100:$P100)*Assumptions!$B$4,"")))</f>
        <v/>
      </c>
      <c r="R100" s="31">
        <f>IF($A100="","",IF(COUNT($K100,$N100:$P100)=0,"",IFERROR(SUM($M100:$Q100),"")))</f>
        <v/>
      </c>
      <c r="S100" s="35" t="n"/>
      <c r="T100" s="22" t="n"/>
      <c r="U100" s="31">
        <f>IF($A100="","",IF($T100="","",IFERROR(VLOOKUP($E100,Assumptions!$D$4:$E$8,2,FALSE),"")))</f>
        <v/>
      </c>
      <c r="V100" s="31">
        <f>IF($A100="","",IF(OR($T100="",$U100=""),"",IFERROR($T100*$U100,"")))</f>
        <v/>
      </c>
      <c r="W100" s="35" t="n"/>
      <c r="X100" s="35" t="n"/>
      <c r="Y100" s="35" t="n"/>
      <c r="Z100" s="31">
        <f>IF($A100="","",IF(COUNT($T100,$W100:$Y100)=0,"",IFERROR(SUM($V100:$Y100)*Assumptions!$B$4,"")))</f>
        <v/>
      </c>
      <c r="AA100" s="31">
        <f>IF($A100="","",IF(COUNT($T100,$W100:$Y100)=0,"",IFERROR(SUM($V100:$Z100),"")))</f>
        <v/>
      </c>
      <c r="AB100" s="35" t="n"/>
      <c r="AC100" s="31">
        <f>IF(OR($R100="",$AA100=""),"",IFERROR($AA100-$R100,""))</f>
        <v/>
      </c>
      <c r="AD100" s="25">
        <f>IF(OR($K100="",$T100=""),"",IFERROR($T100-$K100,""))</f>
        <v/>
      </c>
      <c r="AE100" s="31">
        <f>IF(OR($S100="",$AB100=""),"",IFERROR($AB100-$S100,""))</f>
        <v/>
      </c>
      <c r="AF100" s="31">
        <f>IF(OR($AA100="",$AB100=""),"",IFERROR($AB100-$AA100,""))</f>
        <v/>
      </c>
      <c r="AG100" s="36">
        <f>IF(OR($AB100="",$AF100=""),"",IFERROR($AF100/$AB100,""))</f>
        <v/>
      </c>
    </row>
    <row r="101" ht="22" customHeight="1">
      <c r="A101" s="18" t="n"/>
      <c r="B101" s="19" t="n"/>
      <c r="C101" s="19" t="n"/>
      <c r="D101" s="19" t="n"/>
      <c r="E101" s="20" t="n"/>
      <c r="F101" s="34" t="n"/>
      <c r="G101" s="22" t="n"/>
      <c r="H101" s="20" t="n"/>
      <c r="I101" s="20" t="n"/>
      <c r="J101" s="20" t="n"/>
      <c r="K101" s="22" t="n"/>
      <c r="L101" s="32">
        <f>IF($A101="","",IF($K101="","",IFERROR(VLOOKUP($E101,Assumptions!$D$4:$E$8,2,FALSE),"")))</f>
        <v/>
      </c>
      <c r="M101" s="32">
        <f>IF($A101="","",IF(OR($K101="",$L101=""),"",IFERROR($K101*$L101,"")))</f>
        <v/>
      </c>
      <c r="N101" s="35" t="n"/>
      <c r="O101" s="35" t="n"/>
      <c r="P101" s="35" t="n"/>
      <c r="Q101" s="32">
        <f>IF($A101="","",IF(COUNT($K101,$N101:$P101)=0,"",IFERROR(SUM($M101:$P101)*Assumptions!$B$4,"")))</f>
        <v/>
      </c>
      <c r="R101" s="32">
        <f>IF($A101="","",IF(COUNT($K101,$N101:$P101)=0,"",IFERROR(SUM($M101:$Q101),"")))</f>
        <v/>
      </c>
      <c r="S101" s="35" t="n"/>
      <c r="T101" s="22" t="n"/>
      <c r="U101" s="32">
        <f>IF($A101="","",IF($T101="","",IFERROR(VLOOKUP($E101,Assumptions!$D$4:$E$8,2,FALSE),"")))</f>
        <v/>
      </c>
      <c r="V101" s="32">
        <f>IF($A101="","",IF(OR($T101="",$U101=""),"",IFERROR($T101*$U101,"")))</f>
        <v/>
      </c>
      <c r="W101" s="35" t="n"/>
      <c r="X101" s="35" t="n"/>
      <c r="Y101" s="35" t="n"/>
      <c r="Z101" s="32">
        <f>IF($A101="","",IF(COUNT($T101,$W101:$Y101)=0,"",IFERROR(SUM($V101:$Y101)*Assumptions!$B$4,"")))</f>
        <v/>
      </c>
      <c r="AA101" s="32">
        <f>IF($A101="","",IF(COUNT($T101,$W101:$Y101)=0,"",IFERROR(SUM($V101:$Z101),"")))</f>
        <v/>
      </c>
      <c r="AB101" s="35" t="n"/>
      <c r="AC101" s="32">
        <f>IF(OR($R101="",$AA101=""),"",IFERROR($AA101-$R101,""))</f>
        <v/>
      </c>
      <c r="AD101" s="24">
        <f>IF(OR($K101="",$T101=""),"",IFERROR($T101-$K101,""))</f>
        <v/>
      </c>
      <c r="AE101" s="32">
        <f>IF(OR($S101="",$AB101=""),"",IFERROR($AB101-$S101,""))</f>
        <v/>
      </c>
      <c r="AF101" s="32">
        <f>IF(OR($AA101="",$AB101=""),"",IFERROR($AB101-$AA101,""))</f>
        <v/>
      </c>
      <c r="AG101" s="33">
        <f>IF(OR($AB101="",$AF101=""),"",IFERROR($AF101/$AB101,""))</f>
        <v/>
      </c>
    </row>
    <row r="102" ht="22" customHeight="1">
      <c r="A102" s="18" t="n"/>
      <c r="B102" s="19" t="n"/>
      <c r="C102" s="19" t="n"/>
      <c r="D102" s="19" t="n"/>
      <c r="E102" s="20" t="n"/>
      <c r="F102" s="34" t="n"/>
      <c r="G102" s="22" t="n"/>
      <c r="H102" s="20" t="n"/>
      <c r="I102" s="20" t="n"/>
      <c r="J102" s="20" t="n"/>
      <c r="K102" s="22" t="n"/>
      <c r="L102" s="31">
        <f>IF($A102="","",IF($K102="","",IFERROR(VLOOKUP($E102,Assumptions!$D$4:$E$8,2,FALSE),"")))</f>
        <v/>
      </c>
      <c r="M102" s="31">
        <f>IF($A102="","",IF(OR($K102="",$L102=""),"",IFERROR($K102*$L102,"")))</f>
        <v/>
      </c>
      <c r="N102" s="35" t="n"/>
      <c r="O102" s="35" t="n"/>
      <c r="P102" s="35" t="n"/>
      <c r="Q102" s="31">
        <f>IF($A102="","",IF(COUNT($K102,$N102:$P102)=0,"",IFERROR(SUM($M102:$P102)*Assumptions!$B$4,"")))</f>
        <v/>
      </c>
      <c r="R102" s="31">
        <f>IF($A102="","",IF(COUNT($K102,$N102:$P102)=0,"",IFERROR(SUM($M102:$Q102),"")))</f>
        <v/>
      </c>
      <c r="S102" s="35" t="n"/>
      <c r="T102" s="22" t="n"/>
      <c r="U102" s="31">
        <f>IF($A102="","",IF($T102="","",IFERROR(VLOOKUP($E102,Assumptions!$D$4:$E$8,2,FALSE),"")))</f>
        <v/>
      </c>
      <c r="V102" s="31">
        <f>IF($A102="","",IF(OR($T102="",$U102=""),"",IFERROR($T102*$U102,"")))</f>
        <v/>
      </c>
      <c r="W102" s="35" t="n"/>
      <c r="X102" s="35" t="n"/>
      <c r="Y102" s="35" t="n"/>
      <c r="Z102" s="31">
        <f>IF($A102="","",IF(COUNT($T102,$W102:$Y102)=0,"",IFERROR(SUM($V102:$Y102)*Assumptions!$B$4,"")))</f>
        <v/>
      </c>
      <c r="AA102" s="31">
        <f>IF($A102="","",IF(COUNT($T102,$W102:$Y102)=0,"",IFERROR(SUM($V102:$Z102),"")))</f>
        <v/>
      </c>
      <c r="AB102" s="35" t="n"/>
      <c r="AC102" s="31">
        <f>IF(OR($R102="",$AA102=""),"",IFERROR($AA102-$R102,""))</f>
        <v/>
      </c>
      <c r="AD102" s="25">
        <f>IF(OR($K102="",$T102=""),"",IFERROR($T102-$K102,""))</f>
        <v/>
      </c>
      <c r="AE102" s="31">
        <f>IF(OR($S102="",$AB102=""),"",IFERROR($AB102-$S102,""))</f>
        <v/>
      </c>
      <c r="AF102" s="31">
        <f>IF(OR($AA102="",$AB102=""),"",IFERROR($AB102-$AA102,""))</f>
        <v/>
      </c>
      <c r="AG102" s="36">
        <f>IF(OR($AB102="",$AF102=""),"",IFERROR($AF102/$AB102,""))</f>
        <v/>
      </c>
    </row>
    <row r="103" ht="22" customHeight="1">
      <c r="A103" s="18" t="n"/>
      <c r="B103" s="19" t="n"/>
      <c r="C103" s="19" t="n"/>
      <c r="D103" s="19" t="n"/>
      <c r="E103" s="20" t="n"/>
      <c r="F103" s="34" t="n"/>
      <c r="G103" s="22" t="n"/>
      <c r="H103" s="20" t="n"/>
      <c r="I103" s="20" t="n"/>
      <c r="J103" s="20" t="n"/>
      <c r="K103" s="22" t="n"/>
      <c r="L103" s="32">
        <f>IF($A103="","",IF($K103="","",IFERROR(VLOOKUP($E103,Assumptions!$D$4:$E$8,2,FALSE),"")))</f>
        <v/>
      </c>
      <c r="M103" s="32">
        <f>IF($A103="","",IF(OR($K103="",$L103=""),"",IFERROR($K103*$L103,"")))</f>
        <v/>
      </c>
      <c r="N103" s="35" t="n"/>
      <c r="O103" s="35" t="n"/>
      <c r="P103" s="35" t="n"/>
      <c r="Q103" s="32">
        <f>IF($A103="","",IF(COUNT($K103,$N103:$P103)=0,"",IFERROR(SUM($M103:$P103)*Assumptions!$B$4,"")))</f>
        <v/>
      </c>
      <c r="R103" s="32">
        <f>IF($A103="","",IF(COUNT($K103,$N103:$P103)=0,"",IFERROR(SUM($M103:$Q103),"")))</f>
        <v/>
      </c>
      <c r="S103" s="35" t="n"/>
      <c r="T103" s="22" t="n"/>
      <c r="U103" s="32">
        <f>IF($A103="","",IF($T103="","",IFERROR(VLOOKUP($E103,Assumptions!$D$4:$E$8,2,FALSE),"")))</f>
        <v/>
      </c>
      <c r="V103" s="32">
        <f>IF($A103="","",IF(OR($T103="",$U103=""),"",IFERROR($T103*$U103,"")))</f>
        <v/>
      </c>
      <c r="W103" s="35" t="n"/>
      <c r="X103" s="35" t="n"/>
      <c r="Y103" s="35" t="n"/>
      <c r="Z103" s="32">
        <f>IF($A103="","",IF(COUNT($T103,$W103:$Y103)=0,"",IFERROR(SUM($V103:$Y103)*Assumptions!$B$4,"")))</f>
        <v/>
      </c>
      <c r="AA103" s="32">
        <f>IF($A103="","",IF(COUNT($T103,$W103:$Y103)=0,"",IFERROR(SUM($V103:$Z103),"")))</f>
        <v/>
      </c>
      <c r="AB103" s="35" t="n"/>
      <c r="AC103" s="32">
        <f>IF(OR($R103="",$AA103=""),"",IFERROR($AA103-$R103,""))</f>
        <v/>
      </c>
      <c r="AD103" s="24">
        <f>IF(OR($K103="",$T103=""),"",IFERROR($T103-$K103,""))</f>
        <v/>
      </c>
      <c r="AE103" s="32">
        <f>IF(OR($S103="",$AB103=""),"",IFERROR($AB103-$S103,""))</f>
        <v/>
      </c>
      <c r="AF103" s="32">
        <f>IF(OR($AA103="",$AB103=""),"",IFERROR($AB103-$AA103,""))</f>
        <v/>
      </c>
      <c r="AG103" s="33">
        <f>IF(OR($AB103="",$AF103=""),"",IFERROR($AF103/$AB103,""))</f>
        <v/>
      </c>
    </row>
    <row r="104" ht="22" customHeight="1">
      <c r="A104" s="18" t="n"/>
      <c r="B104" s="19" t="n"/>
      <c r="C104" s="19" t="n"/>
      <c r="D104" s="19" t="n"/>
      <c r="E104" s="20" t="n"/>
      <c r="F104" s="34" t="n"/>
      <c r="G104" s="22" t="n"/>
      <c r="H104" s="20" t="n"/>
      <c r="I104" s="20" t="n"/>
      <c r="J104" s="20" t="n"/>
      <c r="K104" s="22" t="n"/>
      <c r="L104" s="31">
        <f>IF($A104="","",IF($K104="","",IFERROR(VLOOKUP($E104,Assumptions!$D$4:$E$8,2,FALSE),"")))</f>
        <v/>
      </c>
      <c r="M104" s="31">
        <f>IF($A104="","",IF(OR($K104="",$L104=""),"",IFERROR($K104*$L104,"")))</f>
        <v/>
      </c>
      <c r="N104" s="35" t="n"/>
      <c r="O104" s="35" t="n"/>
      <c r="P104" s="35" t="n"/>
      <c r="Q104" s="31">
        <f>IF($A104="","",IF(COUNT($K104,$N104:$P104)=0,"",IFERROR(SUM($M104:$P104)*Assumptions!$B$4,"")))</f>
        <v/>
      </c>
      <c r="R104" s="31">
        <f>IF($A104="","",IF(COUNT($K104,$N104:$P104)=0,"",IFERROR(SUM($M104:$Q104),"")))</f>
        <v/>
      </c>
      <c r="S104" s="35" t="n"/>
      <c r="T104" s="22" t="n"/>
      <c r="U104" s="31">
        <f>IF($A104="","",IF($T104="","",IFERROR(VLOOKUP($E104,Assumptions!$D$4:$E$8,2,FALSE),"")))</f>
        <v/>
      </c>
      <c r="V104" s="31">
        <f>IF($A104="","",IF(OR($T104="",$U104=""),"",IFERROR($T104*$U104,"")))</f>
        <v/>
      </c>
      <c r="W104" s="35" t="n"/>
      <c r="X104" s="35" t="n"/>
      <c r="Y104" s="35" t="n"/>
      <c r="Z104" s="31">
        <f>IF($A104="","",IF(COUNT($T104,$W104:$Y104)=0,"",IFERROR(SUM($V104:$Y104)*Assumptions!$B$4,"")))</f>
        <v/>
      </c>
      <c r="AA104" s="31">
        <f>IF($A104="","",IF(COUNT($T104,$W104:$Y104)=0,"",IFERROR(SUM($V104:$Z104),"")))</f>
        <v/>
      </c>
      <c r="AB104" s="35" t="n"/>
      <c r="AC104" s="31">
        <f>IF(OR($R104="",$AA104=""),"",IFERROR($AA104-$R104,""))</f>
        <v/>
      </c>
      <c r="AD104" s="25">
        <f>IF(OR($K104="",$T104=""),"",IFERROR($T104-$K104,""))</f>
        <v/>
      </c>
      <c r="AE104" s="31">
        <f>IF(OR($S104="",$AB104=""),"",IFERROR($AB104-$S104,""))</f>
        <v/>
      </c>
      <c r="AF104" s="31">
        <f>IF(OR($AA104="",$AB104=""),"",IFERROR($AB104-$AA104,""))</f>
        <v/>
      </c>
      <c r="AG104" s="36">
        <f>IF(OR($AB104="",$AF104=""),"",IFERROR($AF104/$AB104,""))</f>
        <v/>
      </c>
    </row>
  </sheetData>
  <autoFilter ref="A4:AG104"/>
  <mergeCells count="1">
    <mergeCell ref="A1:AG1"/>
  </mergeCells>
  <conditionalFormatting sqref="A5:A104">
    <cfRule type="expression" priority="1" dxfId="0">
      <formula>AND($A5&lt;&gt;"",COUNTIF($A$5:$A$104,$A5)&gt;1)</formula>
    </cfRule>
  </conditionalFormatting>
  <conditionalFormatting sqref="AC5:AC104">
    <cfRule type="expression" priority="2" dxfId="0">
      <formula>AND(ISNUMBER($AC5),$AC5&gt;INDIRECT("Assumptions!$B$6"))</formula>
    </cfRule>
  </conditionalFormatting>
  <conditionalFormatting sqref="AG5:AG104">
    <cfRule type="expression" priority="3" dxfId="0">
      <formula>AND(ISNUMBER($AG5),$AG5&lt;INDIRECT("Assumptions!$B$5"))</formula>
    </cfRule>
  </conditionalFormatting>
  <conditionalFormatting sqref="AF5:AF104">
    <cfRule type="expression" priority="4" dxfId="2">
      <formula>AND(ISNUMBER($AF5),$AF5&gt;=0)</formula>
    </cfRule>
  </conditionalFormatting>
  <conditionalFormatting sqref="J5:J104">
    <cfRule type="expression" priority="5" dxfId="0">
      <formula>AND($J5="Complete",$AB5="")</formula>
    </cfRule>
  </conditionalFormatting>
  <dataValidations count="9">
    <dataValidation sqref="A5:A104" showDropDown="0" showInputMessage="0" showErrorMessage="0" allowBlank="0" errorTitle="Check Job ID" error="Enter a blank or unique Job ID." promptTitle="Job ID" prompt="Use a unique internal job identifier." type="custom">
      <formula1>OR(A5="",COUNTIF($A$5:$A$104,A5)=1)</formula1>
    </dataValidation>
    <dataValidation sqref="E5:E104" showDropDown="0" showInputMessage="0" showErrorMessage="0" allowBlank="0" errorTitle="Check technician" error="Select a technician from the editable Assumptions list." type="list">
      <formula1>Assumptions!$D$4:$D$8</formula1>
    </dataValidation>
    <dataValidation sqref="F5:F104" showDropDown="0" showInputMessage="0" showErrorMessage="0" allowBlank="0" errorTitle="Check date" error="Enter a date within the allowed planning period." type="date" operator="between">
      <formula1>DATE(YEAR(TODAY())-10,1,1)</formula1>
      <formula2>DATE(YEAR(TODAY())+5,12,31)</formula2>
    </dataValidation>
    <dataValidation sqref="G5:G104" showDropDown="0" showInputMessage="0" showErrorMessage="0" allowBlank="0" errorTitle="Check quantity" error="Enter a nonnegative quantity within the editable limit." type="decimal" operator="between">
      <formula1>0</formula1>
      <formula2>INDIRECT("Assumptions!$B$9")</formula2>
    </dataValidation>
    <dataValidation sqref="H5:H104" showDropDown="0" showInputMessage="0" showErrorMessage="0" allowBlank="0" errorTitle="Check unit" error="Select a unit from the editable Assumptions list." type="list">
      <formula1>Assumptions!$K$4:$K$8</formula1>
    </dataValidation>
    <dataValidation sqref="I5:I104" showDropDown="0" showInputMessage="0" showErrorMessage="0" allowBlank="0" errorTitle="Check responsibility" error="Select a responsibility choice from Assumptions." type="list">
      <formula1>Assumptions!$I$4:$I$6</formula1>
    </dataValidation>
    <dataValidation sqref="J5:J104" showDropDown="0" showInputMessage="0" showErrorMessage="0" allowBlank="0" errorTitle="Check status" error="Select a status from the editable Assumptions list." type="list">
      <formula1>Assumptions!$G$4:$G$8</formula1>
    </dataValidation>
    <dataValidation sqref="K5:K104 T5:T104" showDropDown="0" showInputMessage="0" showErrorMessage="0" allowBlank="0" errorTitle="Check labor hours" error="Enter nonnegative labor hours within the editable limit." type="decimal" operator="between">
      <formula1>0</formula1>
      <formula2>INDIRECT("Assumptions!$B$7")</formula2>
    </dataValidation>
    <dataValidation sqref="N5:P104 S5:S104 W5:Y104 AB5:AB104" showDropDown="0" showInputMessage="0" showErrorMessage="0" allowBlank="0" errorTitle="Check amount" error="Enter a nonnegative dollar amount within the editable limit." type="decimal" operator="between">
      <formula1>0</formula1>
      <formula2>INDIRECT("Assumptions!$B$8")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4" customWidth="1" min="4" max="4"/>
    <col width="20" customWidth="1" min="5" max="5"/>
    <col width="3" customWidth="1" min="6" max="6"/>
    <col width="18" customWidth="1" min="7" max="7"/>
    <col width="3" customWidth="1" min="8" max="8"/>
    <col width="23" customWidth="1" min="9" max="9"/>
    <col width="3" customWidth="1" min="10" max="10"/>
    <col width="18" customWidth="1" min="11" max="11"/>
  </cols>
  <sheetData>
    <row r="1" ht="30" customHeight="1">
      <c r="A1" s="1" t="inlineStr">
        <is>
          <t>HVAC Job Costing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>
      <c r="A2" s="2" t="inlineStr">
        <is>
          <t>Orange cells are editable. Rates and alert limits are planning assumptions, not guaranteed prices or requirements.</t>
        </is>
      </c>
    </row>
    <row r="3">
      <c r="A3" s="17" t="inlineStr">
        <is>
          <t>Operating Assumption</t>
        </is>
      </c>
      <c r="B3" s="17" t="inlineStr">
        <is>
          <t>Value</t>
        </is>
      </c>
      <c r="D3" s="17" t="inlineStr">
        <is>
          <t>Technician</t>
        </is>
      </c>
      <c r="E3" s="17" t="inlineStr">
        <is>
          <t>Burdened Labor Cost</t>
        </is>
      </c>
      <c r="G3" s="17" t="inlineStr">
        <is>
          <t>Status Choices</t>
        </is>
      </c>
      <c r="I3" s="17" t="inlineStr">
        <is>
          <t>Responsibility Choices</t>
        </is>
      </c>
      <c r="K3" s="17" t="inlineStr">
        <is>
          <t>Unit Choices</t>
        </is>
      </c>
    </row>
    <row r="4">
      <c r="A4" s="18" t="inlineStr">
        <is>
          <t>Overhead rate on direct cost</t>
        </is>
      </c>
      <c r="B4" s="37" t="n">
        <v>0.1</v>
      </c>
      <c r="D4" s="18" t="inlineStr">
        <is>
          <t>Fictional Tech Avery</t>
        </is>
      </c>
      <c r="E4" s="35" t="n">
        <v>42</v>
      </c>
      <c r="G4" s="18" t="inlineStr">
        <is>
          <t>Draft</t>
        </is>
      </c>
      <c r="I4" s="18" t="inlineStr">
        <is>
          <t>Contractor</t>
        </is>
      </c>
      <c r="K4" s="18" t="inlineStr">
        <is>
          <t>job</t>
        </is>
      </c>
    </row>
    <row r="5">
      <c r="A5" s="18" t="inlineStr">
        <is>
          <t>Gross margin warning threshold</t>
        </is>
      </c>
      <c r="B5" s="37" t="n">
        <v>0.2</v>
      </c>
      <c r="D5" s="18" t="inlineStr">
        <is>
          <t>Fictional Tech Blair</t>
        </is>
      </c>
      <c r="E5" s="35" t="n">
        <v>45</v>
      </c>
      <c r="G5" s="18" t="inlineStr">
        <is>
          <t>Scheduled</t>
        </is>
      </c>
      <c r="I5" s="18" t="inlineStr">
        <is>
          <t>Customer</t>
        </is>
      </c>
      <c r="K5" s="18" t="inlineStr">
        <is>
          <t>system</t>
        </is>
      </c>
    </row>
    <row r="6">
      <c r="A6" s="18" t="inlineStr">
        <is>
          <t>Cost variance alert amount</t>
        </is>
      </c>
      <c r="B6" s="35" t="n">
        <v>250</v>
      </c>
      <c r="D6" s="18" t="inlineStr">
        <is>
          <t>Fictional Tech Casey</t>
        </is>
      </c>
      <c r="E6" s="35" t="n">
        <v>48</v>
      </c>
      <c r="G6" s="18" t="inlineStr">
        <is>
          <t>In Progress</t>
        </is>
      </c>
      <c r="I6" s="18" t="inlineStr">
        <is>
          <t>Shared</t>
        </is>
      </c>
      <c r="K6" s="18" t="inlineStr">
        <is>
          <t>zone</t>
        </is>
      </c>
    </row>
    <row r="7">
      <c r="A7" s="18" t="inlineStr">
        <is>
          <t>Maximum labor hours per job</t>
        </is>
      </c>
      <c r="B7" s="22" t="n">
        <v>1000</v>
      </c>
      <c r="D7" s="18" t="inlineStr">
        <is>
          <t>Fictional Tech Devon</t>
        </is>
      </c>
      <c r="E7" s="35" t="n">
        <v>43</v>
      </c>
      <c r="G7" s="18" t="inlineStr">
        <is>
          <t>Complete</t>
        </is>
      </c>
      <c r="K7" s="18" t="inlineStr">
        <is>
          <t>unit</t>
        </is>
      </c>
    </row>
    <row r="8">
      <c r="A8" s="18" t="inlineStr">
        <is>
          <t>Maximum cost or price entry</t>
        </is>
      </c>
      <c r="B8" s="35" t="n">
        <v>1000000</v>
      </c>
      <c r="D8" s="18" t="inlineStr">
        <is>
          <t>Fictional Tech Ellis</t>
        </is>
      </c>
      <c r="E8" s="35" t="n">
        <v>50</v>
      </c>
      <c r="G8" s="18" t="inlineStr">
        <is>
          <t>On Hold</t>
        </is>
      </c>
      <c r="K8" s="18" t="inlineStr">
        <is>
          <t>linear foot</t>
        </is>
      </c>
    </row>
    <row r="9">
      <c r="A9" s="18" t="inlineStr">
        <is>
          <t>Maximum quantity per job</t>
        </is>
      </c>
      <c r="B9" s="22" t="n">
        <v>1000</v>
      </c>
    </row>
  </sheetData>
  <mergeCells count="1">
    <mergeCell ref="A1:K1"/>
  </mergeCells>
  <dataValidations count="4">
    <dataValidation sqref="B4:B5" showDropDown="0" showInputMessage="0" showErrorMessage="0" allowBlank="0" errorTitle="Check percentage" error="Enter a percentage from 0% through 100%." promptTitle="Editable assumption" prompt="Enter the planning percentage as a decimal or percentage." type="decimal" operator="between">
      <formula1>0</formula1>
      <formula2>1</formula2>
    </dataValidation>
    <dataValidation sqref="B6 B8" showDropDown="0" showInputMessage="0" showErrorMessage="0" allowBlank="0" errorTitle="Check amount" error="Enter a nonnegative dollar amount." type="decimal" operator="between">
      <formula1>0</formula1>
      <formula2>100000000</formula2>
    </dataValidation>
    <dataValidation sqref="B7 B9" showDropDown="0" showInputMessage="0" showErrorMessage="0" allowBlank="0" errorTitle="Check limit" error="Enter a limit greater than zero." type="decimal" operator="between">
      <formula1>1</formula1>
      <formula2>1000000</formula2>
    </dataValidation>
    <dataValidation sqref="E4:E8" showDropDown="0" showInputMessage="0" showErrorMessage="0" allowBlank="0" errorTitle="Check labor cost" error="Enter a nonnegative burdened labor cost." type="decimal" operator="between">
      <formula1>0</formula1>
      <formula2>1000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Contractor Template</dc:creator>
  <dc:title xmlns:dc="http://purl.org/dc/elements/1.1/">HVAC Job Costing Spreadsheet</dc:title>
  <dc:subject xmlns:dc="http://purl.org/dc/elements/1.1/">Estimated and actual HVAC job cost comparison</dc:subject>
  <dcterms:created xmlns:dcterms="http://purl.org/dc/terms/" xmlns:xsi="http://www.w3.org/2001/XMLSchema-instance" xsi:type="dcterms:W3CDTF">2026-09-11T10:55:38Z</dcterms:created>
  <dcterms:modified xmlns:dcterms="http://purl.org/dc/terms/" xmlns:xsi="http://www.w3.org/2001/XMLSchema-instance" xsi:type="dcterms:W3CDTF">2026-09-11T11:05:22+00:00Z</dcterms:modified>
</cp:coreProperties>
</file>