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Estimate Line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'Estimate Lines'!$A$9:$N$109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mm/dd/yyyy"/>
    <numFmt numFmtId="166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color rgb="00FFFFFF"/>
      <sz val="11"/>
    </font>
    <font>
      <name val="Calibri"/>
      <b val="1"/>
      <color rgb="0016324F"/>
      <sz val="10"/>
    </font>
    <font>
      <name val="Calibri"/>
      <color rgb="00263238"/>
      <sz val="10"/>
    </font>
    <font>
      <name val="Calibri"/>
      <b val="1"/>
      <color rgb="00FFFFFF"/>
      <sz val="12"/>
    </font>
    <font>
      <name val="Calibri"/>
      <color rgb="0052656D"/>
      <sz val="9"/>
    </font>
  </fonts>
  <fills count="9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67D8D"/>
      </patternFill>
    </fill>
    <fill>
      <patternFill patternType="solid">
        <fgColor rgb="00F1F6F7"/>
      </patternFill>
    </fill>
    <fill>
      <patternFill patternType="solid">
        <fgColor rgb="00FFFFFF"/>
      </patternFill>
    </fill>
    <fill>
      <patternFill patternType="solid">
        <fgColor rgb="00E87524"/>
      </patternFill>
    </fill>
    <fill>
      <patternFill patternType="solid">
        <fgColor rgb="00FFF1DE"/>
      </patternFill>
    </fill>
    <fill>
      <patternFill patternType="solid">
        <fgColor rgb="00FCE8E2"/>
      </patternFill>
    </fill>
  </fills>
  <borders count="9">
    <border>
      <left/>
      <right/>
      <top/>
      <bottom/>
      <diagonal/>
    </border>
    <border>
      <left style="thin">
        <color rgb="00C8D5D9"/>
      </left>
      <right style="thin">
        <color rgb="00C8D5D9"/>
      </right>
      <top style="thin">
        <color rgb="00C8D5D9"/>
      </top>
      <bottom style="thin">
        <color rgb="00C8D5D9"/>
      </bottom>
    </border>
    <border>
      <left/>
      <right/>
      <top style="thin">
        <color rgb="00C8D5D9"/>
      </top>
      <bottom/>
      <diagonal/>
    </border>
    <border>
      <left style="thin">
        <color rgb="00C8D5D9"/>
      </left>
      <right/>
      <top/>
      <bottom/>
      <diagonal/>
    </border>
    <border>
      <left/>
      <right style="thin">
        <color rgb="00C8D5D9"/>
      </right>
      <top style="thin">
        <color rgb="00C8D5D9"/>
      </top>
      <bottom/>
      <diagonal/>
    </border>
    <border>
      <left/>
      <right style="thin">
        <color rgb="00C8D5D9"/>
      </right>
      <top/>
      <bottom/>
      <diagonal/>
    </border>
    <border>
      <left style="thin">
        <color rgb="00C8D5D9"/>
      </left>
      <right/>
      <top/>
      <bottom style="thin">
        <color rgb="00C8D5D9"/>
      </bottom>
      <diagonal/>
    </border>
    <border>
      <left/>
      <right/>
      <top/>
      <bottom style="thin">
        <color rgb="00C8D5D9"/>
      </bottom>
      <diagonal/>
    </border>
    <border>
      <left/>
      <right style="thin">
        <color rgb="00C8D5D9"/>
      </right>
      <top/>
      <bottom style="thin">
        <color rgb="00C8D5D9"/>
      </bottom>
      <diagonal/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center"/>
    </xf>
    <xf numFmtId="164" fontId="5" fillId="6" borderId="1" applyAlignment="1" pivotButton="0" quotePrefix="0" xfId="0">
      <alignment horizontal="right" vertical="center"/>
    </xf>
    <xf numFmtId="2" fontId="4" fillId="5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66" fontId="4" fillId="5" borderId="1" applyAlignment="1" pivotButton="0" quotePrefix="0" xfId="0">
      <alignment horizontal="right" vertical="center"/>
    </xf>
    <xf numFmtId="0" fontId="2" fillId="3" borderId="1" pivotButton="0" quotePrefix="0" xfId="0"/>
    <xf numFmtId="0" fontId="4" fillId="7" borderId="1" applyAlignment="1" pivotButton="0" quotePrefix="0" xfId="0">
      <alignment horizontal="left" vertical="center" wrapText="1"/>
    </xf>
    <xf numFmtId="165" fontId="4" fillId="7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2" fontId="4" fillId="7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center" vertical="center" wrapText="1"/>
    </xf>
    <xf numFmtId="164" fontId="4" fillId="7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center" vertical="center" wrapText="1"/>
    </xf>
    <xf numFmtId="166" fontId="4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center" vertical="center" wrapText="1"/>
    </xf>
    <xf numFmtId="166" fontId="4" fillId="5" borderId="1" applyAlignment="1" pivotButton="0" quotePrefix="0" xfId="0">
      <alignment horizontal="center" vertical="center" wrapText="1"/>
    </xf>
    <xf numFmtId="0" fontId="3" fillId="4" borderId="1" pivotButton="0" quotePrefix="0" xfId="0"/>
    <xf numFmtId="164" fontId="4" fillId="7" borderId="1" applyAlignment="1" pivotButton="0" quotePrefix="0" xfId="0">
      <alignment horizontal="right" vertical="center"/>
    </xf>
    <xf numFmtId="166" fontId="4" fillId="7" borderId="1" applyAlignment="1" pivotButton="0" quotePrefix="0" xfId="0">
      <alignment horizontal="right" vertical="center"/>
    </xf>
    <xf numFmtId="2" fontId="4" fillId="7" borderId="1" applyAlignment="1" pivotButton="0" quotePrefix="0" xfId="0">
      <alignment horizontal="right" vertical="center"/>
    </xf>
    <xf numFmtId="0" fontId="4" fillId="4" borderId="1" pivotButton="0" quotePrefix="0" xfId="0"/>
    <xf numFmtId="0" fontId="4" fillId="5" borderId="1" pivotButton="0" quotePrefix="0" xfId="0"/>
    <xf numFmtId="0" fontId="6" fillId="8" borderId="1" applyAlignment="1" pivotButton="0" quotePrefix="0" xfId="0">
      <alignment horizontal="left" vertical="top" wrapText="1"/>
    </xf>
    <xf numFmtId="0" fontId="0" fillId="0" borderId="2" pivotButton="0" quotePrefix="0" xfId="0"/>
    <xf numFmtId="0" fontId="0" fillId="0" borderId="4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164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left" vertical="center" wrapText="1"/>
    </xf>
    <xf numFmtId="164" fontId="5" fillId="6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5" fontId="4" fillId="7" borderId="1" applyAlignment="1" pivotButton="0" quotePrefix="0" xfId="0">
      <alignment horizontal="left" vertical="center" wrapText="1"/>
    </xf>
    <xf numFmtId="164" fontId="4" fillId="7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center" vertical="center" wrapText="1"/>
    </xf>
    <xf numFmtId="164" fontId="4" fillId="7" borderId="1" applyAlignment="1" pivotButton="0" quotePrefix="0" xfId="0">
      <alignment horizontal="right" vertical="center"/>
    </xf>
  </cellXfs>
  <cellStyles count="1">
    <cellStyle name="Normal" xfId="0" builtinId="0" hidden="0"/>
  </cellStyles>
  <dxfs count="4">
    <dxf>
      <font>
        <name val="Calibri"/>
        <b val="1"/>
        <color rgb="00FFFFFF"/>
        <sz val="10"/>
      </font>
      <fill>
        <patternFill patternType="solid">
          <fgColor rgb="00C6532F"/>
        </patternFill>
      </fill>
    </dxf>
    <dxf>
      <font>
        <name val="Calibri"/>
        <b val="1"/>
        <color rgb="00C6532F"/>
        <sz val="10"/>
      </font>
      <fill>
        <patternFill patternType="solid">
          <fgColor rgb="00FCE8E2"/>
        </patternFill>
      </fill>
    </dxf>
    <dxf>
      <font>
        <name val="Calibri"/>
        <b val="1"/>
        <color rgb="00C6532F"/>
        <sz val="10"/>
      </font>
      <fill>
        <patternFill patternType="solid">
          <fgColor rgb="00F1F6F7"/>
        </patternFill>
      </fill>
    </dxf>
    <dxf>
      <font>
        <name val="Calibri"/>
        <b val="1"/>
        <color rgb="00FFFFFF"/>
        <sz val="10"/>
      </font>
      <fill>
        <patternFill patternType="solid">
          <fgColor rgb="0026734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Price by Category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'Summary'!B16</f>
            </strRef>
          </tx>
          <spPr>
            <a:solidFill xmlns:a="http://schemas.openxmlformats.org/drawingml/2006/main">
              <a:srgbClr val="167D8D"/>
            </a:solidFill>
            <a:ln xmlns:a="http://schemas.openxmlformats.org/drawingml/2006/main">
              <a:solidFill>
                <a:srgbClr val="167D8D"/>
              </a:solidFill>
              <a:prstDash val="solid"/>
            </a:ln>
          </spPr>
          <cat>
            <numRef>
              <f>'Summary'!$A$17:$A$22</f>
            </numRef>
          </cat>
          <val>
            <numRef>
              <f>'Summary'!$B$17:$B$22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Price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Category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36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3" customWidth="1" min="3" max="3"/>
    <col width="21" customWidth="1" min="4" max="4"/>
    <col width="16" customWidth="1" min="5" max="5"/>
    <col width="3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24" customHeight="1">
      <c r="A1" s="1" t="inlineStr">
        <is>
          <t>Furnace Installation Estimate Summary</t>
        </is>
      </c>
      <c r="B1" s="37" t="n"/>
      <c r="C1" s="37" t="n"/>
      <c r="D1" s="37" t="n"/>
      <c r="E1" s="37" t="n"/>
      <c r="F1" s="37" t="n"/>
      <c r="G1" s="37" t="n"/>
      <c r="H1" s="37" t="n"/>
      <c r="I1" s="37" t="n"/>
      <c r="J1" s="38" t="n"/>
    </row>
    <row r="2" ht="12" customHeight="1">
      <c r="A2" s="39" t="n"/>
      <c r="B2" s="40" t="n"/>
      <c r="C2" s="40" t="n"/>
      <c r="D2" s="40" t="n"/>
      <c r="E2" s="40" t="n"/>
      <c r="F2" s="40" t="n"/>
      <c r="G2" s="40" t="n"/>
      <c r="H2" s="40" t="n"/>
      <c r="I2" s="40" t="n"/>
      <c r="J2" s="41" t="n"/>
    </row>
    <row r="3"/>
    <row r="4">
      <c r="A4" s="2" t="inlineStr">
        <is>
          <t>Estimate Context</t>
        </is>
      </c>
      <c r="B4" s="2" t="n"/>
      <c r="C4" s="2" t="n"/>
      <c r="D4" s="2" t="inlineStr">
        <is>
          <t>Cost Indicators</t>
        </is>
      </c>
      <c r="E4" s="2" t="n"/>
    </row>
    <row r="5">
      <c r="A5" s="3" t="inlineStr">
        <is>
          <t>Customer</t>
        </is>
      </c>
      <c r="B5" s="4">
        <f>IF('Estimate Lines'!$C$4="","",'Estimate Lines'!$C$4)</f>
        <v/>
      </c>
      <c r="D5" s="3" t="inlineStr">
        <is>
          <t>Material Cost</t>
        </is>
      </c>
      <c r="E5" s="42">
        <f>IF(COUNTIF('Estimate Lines'!$C$10:$C$109,"&lt;&gt;")=0,"",SUM('Estimate Lines'!$I$10:$I$109))</f>
        <v/>
      </c>
    </row>
    <row r="6">
      <c r="A6" s="3" t="inlineStr">
        <is>
          <t>Job</t>
        </is>
      </c>
      <c r="B6" s="4">
        <f>IF('Estimate Lines'!$C$5="","",'Estimate Lines'!$C$5)</f>
        <v/>
      </c>
      <c r="D6" s="3" t="inlineStr">
        <is>
          <t>Labor Cost</t>
        </is>
      </c>
      <c r="E6" s="42">
        <f>IF(COUNTIF('Estimate Lines'!$C$10:$C$109,"&lt;&gt;")=0,"",SUM('Estimate Lines'!$J$10:$J$109))</f>
        <v/>
      </c>
    </row>
    <row r="7">
      <c r="A7" s="3" t="inlineStr">
        <is>
          <t>Equipment</t>
        </is>
      </c>
      <c r="B7" s="4">
        <f>IF('Estimate Lines'!$C$6="","",'Estimate Lines'!$C$6)</f>
        <v/>
      </c>
      <c r="D7" s="3" t="inlineStr">
        <is>
          <t>Markup Amount</t>
        </is>
      </c>
      <c r="E7" s="42">
        <f>IF(COUNTIF('Estimate Lines'!$C$10:$C$109,"&lt;&gt;")=0,"",SUM('Estimate Lines'!$L$10:$L$109)-SUM('Estimate Lines'!$I$10:$I$109)-SUM('Estimate Lines'!$J$10:$J$109))</f>
        <v/>
      </c>
    </row>
    <row r="8">
      <c r="A8" s="3" t="inlineStr">
        <is>
          <t>Estimate Date</t>
        </is>
      </c>
      <c r="B8" s="43">
        <f>IF('Estimate Lines'!$H$4="","",'Estimate Lines'!$H$4)</f>
        <v/>
      </c>
      <c r="D8" s="3" t="inlineStr">
        <is>
          <t>Priced Subtotal</t>
        </is>
      </c>
      <c r="E8" s="42">
        <f>IF(COUNTIF('Estimate Lines'!$C$10:$C$109,"&lt;&gt;")=0,"",SUM('Estimate Lines'!$L$10:$L$109))</f>
        <v/>
      </c>
    </row>
    <row r="9">
      <c r="A9" s="3" t="inlineStr">
        <is>
          <t>Technician</t>
        </is>
      </c>
      <c r="B9" s="4">
        <f>IF('Estimate Lines'!$H$5="","",'Estimate Lines'!$H$5)</f>
        <v/>
      </c>
      <c r="D9" s="3" t="inlineStr">
        <is>
          <t>Contingency</t>
        </is>
      </c>
      <c r="E9" s="42">
        <f>IF($E$8="","",IFERROR($E$8*Assumptions!$B$6,""))</f>
        <v/>
      </c>
    </row>
    <row r="10">
      <c r="D10" s="7" t="inlineStr">
        <is>
          <t>Estimate Total</t>
        </is>
      </c>
      <c r="E10" s="44">
        <f>IF($E$8="","",IFERROR($E$8+$E$9,""))</f>
        <v/>
      </c>
    </row>
    <row r="11">
      <c r="D11" s="3" t="inlineStr">
        <is>
          <t>Labor Hours</t>
        </is>
      </c>
      <c r="E11" s="9">
        <f>IF(COUNTIF('Estimate Lines'!$C$10:$C$109,"&lt;&gt;")=0,"",SUM('Estimate Lines'!$G$10:$G$109))</f>
        <v/>
      </c>
    </row>
    <row r="12">
      <c r="D12" s="3" t="inlineStr">
        <is>
          <t>Priced Lines</t>
        </is>
      </c>
      <c r="E12" s="10">
        <f>IF(COUNTIF('Estimate Lines'!$C$10:$C$109,"&lt;&gt;")=0,"",COUNT('Estimate Lines'!$L$10:$L$109))</f>
        <v/>
      </c>
    </row>
    <row r="13">
      <c r="D13" s="3" t="inlineStr">
        <is>
          <t>Needs Review</t>
        </is>
      </c>
      <c r="E13" s="10">
        <f>IF(COUNTIF('Estimate Lines'!$C$10:$C$109,"&lt;&gt;")=0,"",COUNTIF('Estimate Lines'!$N$10:$N$109,"Needs Review"))</f>
        <v/>
      </c>
    </row>
    <row r="14">
      <c r="D14" s="3" t="inlineStr">
        <is>
          <t>Excluded Lines</t>
        </is>
      </c>
      <c r="E14" s="10">
        <f>IF(COUNTIF('Estimate Lines'!$C$10:$C$109,"&lt;&gt;")=0,"",COUNTIF('Estimate Lines'!$N$10:$N$109,"Excluded"))</f>
        <v/>
      </c>
    </row>
    <row r="15"/>
    <row r="16">
      <c r="A16" s="11" t="inlineStr">
        <is>
          <t>Category</t>
        </is>
      </c>
      <c r="B16" s="11" t="inlineStr">
        <is>
          <t>Price</t>
        </is>
      </c>
      <c r="C16" s="11" t="inlineStr">
        <is>
          <t>Share</t>
        </is>
      </c>
    </row>
    <row r="17">
      <c r="A17" s="12">
        <f>Assumptions!$A$13</f>
        <v/>
      </c>
      <c r="B17" s="45">
        <f>IF($E$10="","",SUMIF('Estimate Lines'!$B$10:$B$109,$A17,'Estimate Lines'!$L$10:$L$109))</f>
        <v/>
      </c>
      <c r="C17" s="14">
        <f>IFERROR($B17/$E$8,"")</f>
        <v/>
      </c>
    </row>
    <row r="18">
      <c r="A18" s="15">
        <f>Assumptions!$A$14</f>
        <v/>
      </c>
      <c r="B18" s="42">
        <f>IF($E$10="","",SUMIF('Estimate Lines'!$B$10:$B$109,$A18,'Estimate Lines'!$L$10:$L$109))</f>
        <v/>
      </c>
      <c r="C18" s="16">
        <f>IFERROR($B18/$E$8,"")</f>
        <v/>
      </c>
    </row>
    <row r="19">
      <c r="A19" s="12">
        <f>Assumptions!$A$15</f>
        <v/>
      </c>
      <c r="B19" s="45">
        <f>IF($E$10="","",SUMIF('Estimate Lines'!$B$10:$B$109,$A19,'Estimate Lines'!$L$10:$L$109))</f>
        <v/>
      </c>
      <c r="C19" s="14">
        <f>IFERROR($B19/$E$8,"")</f>
        <v/>
      </c>
    </row>
    <row r="20">
      <c r="A20" s="15">
        <f>Assumptions!$A$16</f>
        <v/>
      </c>
      <c r="B20" s="42">
        <f>IF($E$10="","",SUMIF('Estimate Lines'!$B$10:$B$109,$A20,'Estimate Lines'!$L$10:$L$109))</f>
        <v/>
      </c>
      <c r="C20" s="16">
        <f>IFERROR($B20/$E$8,"")</f>
        <v/>
      </c>
    </row>
    <row r="21">
      <c r="A21" s="12">
        <f>Assumptions!$A$17</f>
        <v/>
      </c>
      <c r="B21" s="45">
        <f>IF($E$10="","",SUMIF('Estimate Lines'!$B$10:$B$109,$A21,'Estimate Lines'!$L$10:$L$109))</f>
        <v/>
      </c>
      <c r="C21" s="14">
        <f>IFERROR($B21/$E$8,"")</f>
        <v/>
      </c>
    </row>
    <row r="22">
      <c r="A22" s="15">
        <f>Assumptions!$A$18</f>
        <v/>
      </c>
      <c r="B22" s="42">
        <f>IF($E$10="","",SUMIF('Estimate Lines'!$B$10:$B$109,$A22,'Estimate Lines'!$L$10:$L$109))</f>
        <v/>
      </c>
      <c r="C22" s="16">
        <f>IFERROR($B22/$E$8,"")</f>
        <v/>
      </c>
    </row>
    <row r="23"/>
    <row r="24">
      <c r="A24" s="17" t="inlineStr">
        <is>
          <t>Review Prompts</t>
        </is>
      </c>
      <c r="B24" s="17" t="n"/>
      <c r="C24" s="17" t="n"/>
      <c r="D24" s="17" t="n"/>
      <c r="E24" s="17" t="n"/>
    </row>
    <row r="25" ht="32" customHeight="1">
      <c r="A25" s="3" t="inlineStr">
        <is>
          <t>Scope Status</t>
        </is>
      </c>
      <c r="B25" s="4">
        <f>IF($E$13="","Enter estimate lines to begin the review.",IF($E$13&gt;0,"Review "&amp;$E$13&amp;" line(s) marked Needs Review.","No lines are marked Needs Review."))</f>
        <v/>
      </c>
    </row>
    <row r="26" ht="32" customHeight="1">
      <c r="A26" s="3" t="inlineStr">
        <is>
          <t>Exclusions</t>
        </is>
      </c>
      <c r="B26" s="4">
        <f>IF($E$14="","Enter estimate lines to begin the review.",IF($E$14&gt;0,"Confirm "&amp;$E$14&amp;" excluded line(s) before presenting.","No lines are excluded."))</f>
        <v/>
      </c>
    </row>
    <row r="27" ht="32" customHeight="1">
      <c r="A27" s="3" t="inlineStr">
        <is>
          <t>Before Presenting</t>
        </is>
      </c>
      <c r="B27" s="4">
        <f>IF($E$10="","Enter scope and pricing inputs before presenting.","Review scope, quantities, rates, and site conditions before presenting.")</f>
        <v/>
      </c>
    </row>
  </sheetData>
  <mergeCells count="1">
    <mergeCell ref="A1:J2"/>
  </mergeCells>
  <conditionalFormatting sqref="E13">
    <cfRule type="expression" priority="1" dxfId="0">
      <formula>$E$13&gt;0</formula>
    </cfRule>
  </conditionalFormatting>
  <conditionalFormatting sqref="E14">
    <cfRule type="expression" priority="2" dxfId="0">
      <formula>$E$14&gt;0</formula>
    </cfRule>
  </conditionalFormatting>
  <conditionalFormatting sqref="B25">
    <cfRule type="expression" priority="3" dxfId="1">
      <formula>$E$13&gt;0</formula>
    </cfRule>
  </conditionalFormatting>
  <conditionalFormatting sqref="B26">
    <cfRule type="expression" priority="4" dxfId="1">
      <formula>$E$14&gt;0</formula>
    </cfRule>
  </conditionalFormatting>
  <pageMargins left="0.75" right="0.75" top="1" bottom="1" header="0.5" footer="0.5"/>
  <pageSetup orientation="landscape" fitToHeight="1" fitToWidth="1"/>
  <headerFooter>
    <oddHeader/>
    <oddFooter>&amp;C&amp;8 &amp;K52656DFictional sample — review before use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09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42" customWidth="1" min="3" max="3"/>
    <col width="11" customWidth="1" min="4" max="4"/>
    <col width="11" customWidth="1" min="5" max="5"/>
    <col width="14" customWidth="1" min="6" max="6"/>
    <col width="13" customWidth="1" min="7" max="7"/>
    <col width="14" customWidth="1" min="8" max="8"/>
    <col width="15" customWidth="1" min="9" max="9"/>
    <col width="15" customWidth="1" min="10" max="10"/>
    <col width="11" customWidth="1" min="11" max="11"/>
    <col width="16" customWidth="1" min="12" max="12"/>
    <col width="16" customWidth="1" min="13" max="13"/>
    <col width="16" customWidth="1" min="14" max="14"/>
  </cols>
  <sheetData>
    <row r="1" ht="24" customHeight="1">
      <c r="A1" s="1" t="inlineStr">
        <is>
          <t>HVAC Furnace Installation Estimate — Fictional Sample</t>
        </is>
      </c>
      <c r="B1" s="37" t="n"/>
      <c r="C1" s="37" t="n"/>
      <c r="D1" s="37" t="n"/>
      <c r="E1" s="37" t="n"/>
      <c r="F1" s="37" t="n"/>
      <c r="G1" s="37" t="n"/>
      <c r="H1" s="37" t="n"/>
      <c r="I1" s="37" t="n"/>
      <c r="J1" s="37" t="n"/>
      <c r="K1" s="37" t="n"/>
      <c r="L1" s="37" t="n"/>
      <c r="M1" s="37" t="n"/>
      <c r="N1" s="38" t="n"/>
    </row>
    <row r="2" ht="12" customHeight="1">
      <c r="A2" s="39" t="n"/>
      <c r="B2" s="40" t="n"/>
      <c r="C2" s="40" t="n"/>
      <c r="D2" s="40" t="n"/>
      <c r="E2" s="40" t="n"/>
      <c r="F2" s="40" t="n"/>
      <c r="G2" s="40" t="n"/>
      <c r="H2" s="40" t="n"/>
      <c r="I2" s="40" t="n"/>
      <c r="J2" s="40" t="n"/>
      <c r="K2" s="40" t="n"/>
      <c r="L2" s="40" t="n"/>
      <c r="M2" s="40" t="n"/>
      <c r="N2" s="41" t="n"/>
    </row>
    <row r="3">
      <c r="A3" s="17" t="inlineStr">
        <is>
          <t>Estimate Information</t>
        </is>
      </c>
      <c r="B3" s="17" t="n"/>
      <c r="C3" s="17" t="n"/>
      <c r="D3" s="17" t="n"/>
      <c r="E3" s="17" t="n"/>
      <c r="F3" s="17" t="n"/>
      <c r="G3" s="17" t="n"/>
      <c r="H3" s="17" t="n"/>
      <c r="I3" s="17" t="n"/>
      <c r="J3" s="17" t="n"/>
      <c r="K3" s="17" t="n"/>
      <c r="L3" s="17" t="n"/>
      <c r="M3" s="17" t="n"/>
      <c r="N3" s="17" t="n"/>
    </row>
    <row r="4">
      <c r="A4" s="3" t="inlineStr">
        <is>
          <t>Customer</t>
        </is>
      </c>
      <c r="C4" s="18" t="inlineStr">
        <is>
          <t>Fictional Blue Lantern Test Home</t>
        </is>
      </c>
      <c r="F4" s="3" t="inlineStr">
        <is>
          <t>Estimate Date</t>
        </is>
      </c>
      <c r="H4" s="46" t="n">
        <v>46276</v>
      </c>
    </row>
    <row r="5">
      <c r="A5" s="3" t="inlineStr">
        <is>
          <t>Job</t>
        </is>
      </c>
      <c r="C5" s="18" t="inlineStr">
        <is>
          <t>Sample Furnace Replacement Estimate</t>
        </is>
      </c>
      <c r="F5" s="3" t="inlineStr">
        <is>
          <t>Technician</t>
        </is>
      </c>
      <c r="H5" s="18" t="inlineStr">
        <is>
          <t>Fictional Technician A</t>
        </is>
      </c>
    </row>
    <row r="6">
      <c r="A6" s="3" t="inlineStr">
        <is>
          <t>Equipment</t>
        </is>
      </c>
      <c r="C6" s="18" t="inlineStr">
        <is>
          <t>FictionalAir Demo 80,000 BTU two-stage furnace</t>
        </is>
      </c>
    </row>
    <row r="7" ht="34" customHeight="1">
      <c r="A7" s="3" t="inlineStr">
        <is>
          <t>Entry Note</t>
        </is>
      </c>
      <c r="C7" s="18" t="inlineStr">
        <is>
          <t>Orange cells are editable. Review quantities, field conditions, scope status, and assumptions before presenting.</t>
        </is>
      </c>
    </row>
    <row r="8"/>
    <row r="9" ht="32" customHeight="1">
      <c r="A9" s="20" t="inlineStr">
        <is>
          <t>Line</t>
        </is>
      </c>
      <c r="B9" s="20" t="inlineStr">
        <is>
          <t>Category</t>
        </is>
      </c>
      <c r="C9" s="20" t="inlineStr">
        <is>
          <t>Description</t>
        </is>
      </c>
      <c r="D9" s="20" t="inlineStr">
        <is>
          <t>Quantity</t>
        </is>
      </c>
      <c r="E9" s="20" t="inlineStr">
        <is>
          <t>Unit</t>
        </is>
      </c>
      <c r="F9" s="20" t="inlineStr">
        <is>
          <t>Unit Cost</t>
        </is>
      </c>
      <c r="G9" s="20" t="inlineStr">
        <is>
          <t>Labor Hours</t>
        </is>
      </c>
      <c r="H9" s="20" t="inlineStr">
        <is>
          <t>Labor Rate</t>
        </is>
      </c>
      <c r="I9" s="20" t="inlineStr">
        <is>
          <t>Material Cost</t>
        </is>
      </c>
      <c r="J9" s="20" t="inlineStr">
        <is>
          <t>Labor Cost</t>
        </is>
      </c>
      <c r="K9" s="20" t="inlineStr">
        <is>
          <t>Markup</t>
        </is>
      </c>
      <c r="L9" s="20" t="inlineStr">
        <is>
          <t>Line Price</t>
        </is>
      </c>
      <c r="M9" s="20" t="inlineStr">
        <is>
          <t>Responsibility</t>
        </is>
      </c>
      <c r="N9" s="20" t="inlineStr">
        <is>
          <t>Status</t>
        </is>
      </c>
    </row>
    <row r="10" ht="28" customHeight="1">
      <c r="A10" s="21">
        <f>IF($C10="","",ROW()-9)</f>
        <v/>
      </c>
      <c r="B10" s="18" t="inlineStr">
        <is>
          <t>Equipment</t>
        </is>
      </c>
      <c r="C10" s="18" t="inlineStr">
        <is>
          <t>FictionalAir Demo 80,000 BTU two-stage furnace</t>
        </is>
      </c>
      <c r="D10" s="22" t="n">
        <v>1</v>
      </c>
      <c r="E10" s="23" t="inlineStr">
        <is>
          <t>Each</t>
        </is>
      </c>
      <c r="F10" s="47" t="n">
        <v>2825</v>
      </c>
      <c r="G10" s="22" t="n">
        <v>6</v>
      </c>
      <c r="H10" s="48">
        <f>IF(OR($C10="",$G10="",$N10="",$N10="Excluded"),"",Assumptions!$B$5)</f>
        <v/>
      </c>
      <c r="I10" s="48">
        <f>IF(OR($C10="",$D10="",$E10="",$F10="",$N10="",$N10="Excluded"),"",IFERROR($D10*$F10,""))</f>
        <v/>
      </c>
      <c r="J10" s="48">
        <f>IF(OR($C10="",$G10="",$N10="",$N10="Excluded"),"",IFERROR($G10*$H10,""))</f>
        <v/>
      </c>
      <c r="K10" s="26">
        <f>IF(OR($B10="",$N10="",$N10="Excluded"),"",IFERROR(VLOOKUP($B10,Assumptions!$A$13:$B$18,2,FALSE),""))</f>
        <v/>
      </c>
      <c r="L10" s="48">
        <f>IF(OR($C10="",$N10="",$N10="Excluded",COUNT($I10,$J10)=0),"",IFERROR((IF($I10="",0,$I10)+IF($J10="",0,$J10))*(1+$K10),""))</f>
        <v/>
      </c>
      <c r="M10" s="18" t="inlineStr">
        <is>
          <t>Contractor</t>
        </is>
      </c>
      <c r="N10" s="18" t="inlineStr">
        <is>
          <t>Included</t>
        </is>
      </c>
    </row>
    <row r="11" ht="28" customHeight="1">
      <c r="A11" s="27">
        <f>IF($C11="","",ROW()-9)</f>
        <v/>
      </c>
      <c r="B11" s="18" t="inlineStr">
        <is>
          <t>Venting</t>
        </is>
      </c>
      <c r="C11" s="18" t="inlineStr">
        <is>
          <t>4-inch Type B vent connector allowance; verify route</t>
        </is>
      </c>
      <c r="D11" s="22" t="n">
        <v>18</v>
      </c>
      <c r="E11" s="23" t="inlineStr">
        <is>
          <t>Feet</t>
        </is>
      </c>
      <c r="F11" s="47" t="n">
        <v>14.5</v>
      </c>
      <c r="G11" s="22" t="n">
        <v>2.5</v>
      </c>
      <c r="H11" s="49">
        <f>IF(OR($C11="",$G11="",$N11="",$N11="Excluded"),"",Assumptions!$B$5)</f>
        <v/>
      </c>
      <c r="I11" s="49">
        <f>IF(OR($C11="",$D11="",$E11="",$F11="",$N11="",$N11="Excluded"),"",IFERROR($D11*$F11,""))</f>
        <v/>
      </c>
      <c r="J11" s="49">
        <f>IF(OR($C11="",$G11="",$N11="",$N11="Excluded"),"",IFERROR($G11*$H11,""))</f>
        <v/>
      </c>
      <c r="K11" s="29">
        <f>IF(OR($B11="",$N11="",$N11="Excluded"),"",IFERROR(VLOOKUP($B11,Assumptions!$A$13:$B$18,2,FALSE),""))</f>
        <v/>
      </c>
      <c r="L11" s="49">
        <f>IF(OR($C11="",$N11="",$N11="Excluded",COUNT($I11,$J11)=0),"",IFERROR((IF($I11="",0,$I11)+IF($J11="",0,$J11))*(1+$K11),""))</f>
        <v/>
      </c>
      <c r="M11" s="18" t="inlineStr">
        <is>
          <t>Contractor</t>
        </is>
      </c>
      <c r="N11" s="18" t="inlineStr">
        <is>
          <t>Needs Review</t>
        </is>
      </c>
    </row>
    <row r="12" ht="28" customHeight="1">
      <c r="A12" s="21">
        <f>IF($C12="","",ROW()-9)</f>
        <v/>
      </c>
      <c r="B12" s="18" t="inlineStr">
        <is>
          <t>Sheet Metal</t>
        </is>
      </c>
      <c r="C12" s="18" t="inlineStr">
        <is>
          <t>Supply plenum transition fabrication</t>
        </is>
      </c>
      <c r="D12" s="22" t="n">
        <v>1</v>
      </c>
      <c r="E12" s="23" t="inlineStr">
        <is>
          <t>Each</t>
        </is>
      </c>
      <c r="F12" s="47" t="n">
        <v>520</v>
      </c>
      <c r="G12" s="22" t="n">
        <v>4</v>
      </c>
      <c r="H12" s="48">
        <f>IF(OR($C12="",$G12="",$N12="",$N12="Excluded"),"",Assumptions!$B$5)</f>
        <v/>
      </c>
      <c r="I12" s="48">
        <f>IF(OR($C12="",$D12="",$E12="",$F12="",$N12="",$N12="Excluded"),"",IFERROR($D12*$F12,""))</f>
        <v/>
      </c>
      <c r="J12" s="48">
        <f>IF(OR($C12="",$G12="",$N12="",$N12="Excluded"),"",IFERROR($G12*$H12,""))</f>
        <v/>
      </c>
      <c r="K12" s="26">
        <f>IF(OR($B12="",$N12="",$N12="Excluded"),"",IFERROR(VLOOKUP($B12,Assumptions!$A$13:$B$18,2,FALSE),""))</f>
        <v/>
      </c>
      <c r="L12" s="48">
        <f>IF(OR($C12="",$N12="",$N12="Excluded",COUNT($I12,$J12)=0),"",IFERROR((IF($I12="",0,$I12)+IF($J12="",0,$J12))*(1+$K12),""))</f>
        <v/>
      </c>
      <c r="M12" s="18" t="inlineStr">
        <is>
          <t>Contractor</t>
        </is>
      </c>
      <c r="N12" s="18" t="inlineStr">
        <is>
          <t>Included</t>
        </is>
      </c>
    </row>
    <row r="13" ht="28" customHeight="1">
      <c r="A13" s="27">
        <f>IF($C13="","",ROW()-9)</f>
        <v/>
      </c>
      <c r="B13" s="18" t="inlineStr">
        <is>
          <t>Sheet Metal</t>
        </is>
      </c>
      <c r="C13" s="18" t="inlineStr">
        <is>
          <t>Return-air drop adjustment</t>
        </is>
      </c>
      <c r="D13" s="22" t="n">
        <v>1</v>
      </c>
      <c r="E13" s="23" t="inlineStr">
        <is>
          <t>Each</t>
        </is>
      </c>
      <c r="F13" s="47" t="n">
        <v>380</v>
      </c>
      <c r="G13" s="22" t="n">
        <v>3</v>
      </c>
      <c r="H13" s="49">
        <f>IF(OR($C13="",$G13="",$N13="",$N13="Excluded"),"",Assumptions!$B$5)</f>
        <v/>
      </c>
      <c r="I13" s="49">
        <f>IF(OR($C13="",$D13="",$E13="",$F13="",$N13="",$N13="Excluded"),"",IFERROR($D13*$F13,""))</f>
        <v/>
      </c>
      <c r="J13" s="49">
        <f>IF(OR($C13="",$G13="",$N13="",$N13="Excluded"),"",IFERROR($G13*$H13,""))</f>
        <v/>
      </c>
      <c r="K13" s="29">
        <f>IF(OR($B13="",$N13="",$N13="Excluded"),"",IFERROR(VLOOKUP($B13,Assumptions!$A$13:$B$18,2,FALSE),""))</f>
        <v/>
      </c>
      <c r="L13" s="49">
        <f>IF(OR($C13="",$N13="",$N13="Excluded",COUNT($I13,$J13)=0),"",IFERROR((IF($I13="",0,$I13)+IF($J13="",0,$J13))*(1+$K13),""))</f>
        <v/>
      </c>
      <c r="M13" s="18" t="inlineStr">
        <is>
          <t>Contractor</t>
        </is>
      </c>
      <c r="N13" s="18" t="inlineStr">
        <is>
          <t>Included</t>
        </is>
      </c>
    </row>
    <row r="14" ht="28" customHeight="1">
      <c r="A14" s="21">
        <f>IF($C14="","",ROW()-9)</f>
        <v/>
      </c>
      <c r="B14" s="18" t="inlineStr">
        <is>
          <t>Controls</t>
        </is>
      </c>
      <c r="C14" s="18" t="inlineStr">
        <is>
          <t>Fictional programmable thermostat</t>
        </is>
      </c>
      <c r="D14" s="22" t="n">
        <v>1</v>
      </c>
      <c r="E14" s="23" t="inlineStr">
        <is>
          <t>Each</t>
        </is>
      </c>
      <c r="F14" s="47" t="n">
        <v>145</v>
      </c>
      <c r="G14" s="22" t="n">
        <v>1.5</v>
      </c>
      <c r="H14" s="48">
        <f>IF(OR($C14="",$G14="",$N14="",$N14="Excluded"),"",Assumptions!$B$5)</f>
        <v/>
      </c>
      <c r="I14" s="48">
        <f>IF(OR($C14="",$D14="",$E14="",$F14="",$N14="",$N14="Excluded"),"",IFERROR($D14*$F14,""))</f>
        <v/>
      </c>
      <c r="J14" s="48">
        <f>IF(OR($C14="",$G14="",$N14="",$N14="Excluded"),"",IFERROR($G14*$H14,""))</f>
        <v/>
      </c>
      <c r="K14" s="26">
        <f>IF(OR($B14="",$N14="",$N14="Excluded"),"",IFERROR(VLOOKUP($B14,Assumptions!$A$13:$B$18,2,FALSE),""))</f>
        <v/>
      </c>
      <c r="L14" s="48">
        <f>IF(OR($C14="",$N14="",$N14="Excluded",COUNT($I14,$J14)=0),"",IFERROR((IF($I14="",0,$I14)+IF($J14="",0,$J14))*(1+$K14),""))</f>
        <v/>
      </c>
      <c r="M14" s="18" t="inlineStr">
        <is>
          <t>Contractor</t>
        </is>
      </c>
      <c r="N14" s="18" t="inlineStr">
        <is>
          <t>Included</t>
        </is>
      </c>
    </row>
    <row r="15" ht="28" customHeight="1">
      <c r="A15" s="27">
        <f>IF($C15="","",ROW()-9)</f>
        <v/>
      </c>
      <c r="B15" s="18" t="inlineStr">
        <is>
          <t>Controls</t>
        </is>
      </c>
      <c r="C15" s="18" t="inlineStr">
        <is>
          <t>Low-voltage wiring and control setup</t>
        </is>
      </c>
      <c r="D15" s="22" t="n">
        <v>1</v>
      </c>
      <c r="E15" s="23" t="inlineStr">
        <is>
          <t>Job</t>
        </is>
      </c>
      <c r="F15" s="47" t="n">
        <v>90</v>
      </c>
      <c r="G15" s="22" t="n">
        <v>2</v>
      </c>
      <c r="H15" s="49">
        <f>IF(OR($C15="",$G15="",$N15="",$N15="Excluded"),"",Assumptions!$B$5)</f>
        <v/>
      </c>
      <c r="I15" s="49">
        <f>IF(OR($C15="",$D15="",$E15="",$F15="",$N15="",$N15="Excluded"),"",IFERROR($D15*$F15,""))</f>
        <v/>
      </c>
      <c r="J15" s="49">
        <f>IF(OR($C15="",$G15="",$N15="",$N15="Excluded"),"",IFERROR($G15*$H15,""))</f>
        <v/>
      </c>
      <c r="K15" s="29">
        <f>IF(OR($B15="",$N15="",$N15="Excluded"),"",IFERROR(VLOOKUP($B15,Assumptions!$A$13:$B$18,2,FALSE),""))</f>
        <v/>
      </c>
      <c r="L15" s="49">
        <f>IF(OR($C15="",$N15="",$N15="Excluded",COUNT($I15,$J15)=0),"",IFERROR((IF($I15="",0,$I15)+IF($J15="",0,$J15))*(1+$K15),""))</f>
        <v/>
      </c>
      <c r="M15" s="18" t="inlineStr">
        <is>
          <t>Contractor</t>
        </is>
      </c>
      <c r="N15" s="18" t="inlineStr">
        <is>
          <t>Included</t>
        </is>
      </c>
    </row>
    <row r="16" ht="28" customHeight="1">
      <c r="A16" s="21">
        <f>IF($C16="","",ROW()-9)</f>
        <v/>
      </c>
      <c r="B16" s="18" t="inlineStr">
        <is>
          <t>Labor</t>
        </is>
      </c>
      <c r="C16" s="18" t="inlineStr">
        <is>
          <t>Removal and handling of sample existing furnace</t>
        </is>
      </c>
      <c r="D16" s="22" t="n">
        <v>1</v>
      </c>
      <c r="E16" s="23" t="inlineStr">
        <is>
          <t>Job</t>
        </is>
      </c>
      <c r="F16" s="47" t="n">
        <v>0</v>
      </c>
      <c r="G16" s="22" t="n">
        <v>4</v>
      </c>
      <c r="H16" s="48">
        <f>IF(OR($C16="",$G16="",$N16="",$N16="Excluded"),"",Assumptions!$B$5)</f>
        <v/>
      </c>
      <c r="I16" s="48">
        <f>IF(OR($C16="",$D16="",$E16="",$F16="",$N16="",$N16="Excluded"),"",IFERROR($D16*$F16,""))</f>
        <v/>
      </c>
      <c r="J16" s="48">
        <f>IF(OR($C16="",$G16="",$N16="",$N16="Excluded"),"",IFERROR($G16*$H16,""))</f>
        <v/>
      </c>
      <c r="K16" s="26">
        <f>IF(OR($B16="",$N16="",$N16="Excluded"),"",IFERROR(VLOOKUP($B16,Assumptions!$A$13:$B$18,2,FALSE),""))</f>
        <v/>
      </c>
      <c r="L16" s="48">
        <f>IF(OR($C16="",$N16="",$N16="Excluded",COUNT($I16,$J16)=0),"",IFERROR((IF($I16="",0,$I16)+IF($J16="",0,$J16))*(1+$K16),""))</f>
        <v/>
      </c>
      <c r="M16" s="18" t="inlineStr">
        <is>
          <t>Contractor</t>
        </is>
      </c>
      <c r="N16" s="18" t="inlineStr">
        <is>
          <t>Included</t>
        </is>
      </c>
    </row>
    <row r="17" ht="28" customHeight="1">
      <c r="A17" s="27">
        <f>IF($C17="","",ROW()-9)</f>
        <v/>
      </c>
      <c r="B17" s="18" t="inlineStr">
        <is>
          <t>Miscellaneous</t>
        </is>
      </c>
      <c r="C17" s="18" t="inlineStr">
        <is>
          <t>Condensate drain materials allowance</t>
        </is>
      </c>
      <c r="D17" s="22" t="n">
        <v>20</v>
      </c>
      <c r="E17" s="23" t="inlineStr">
        <is>
          <t>Feet</t>
        </is>
      </c>
      <c r="F17" s="47" t="n">
        <v>5.5</v>
      </c>
      <c r="G17" s="22" t="n">
        <v>2</v>
      </c>
      <c r="H17" s="49">
        <f>IF(OR($C17="",$G17="",$N17="",$N17="Excluded"),"",Assumptions!$B$5)</f>
        <v/>
      </c>
      <c r="I17" s="49">
        <f>IF(OR($C17="",$D17="",$E17="",$F17="",$N17="",$N17="Excluded"),"",IFERROR($D17*$F17,""))</f>
        <v/>
      </c>
      <c r="J17" s="49">
        <f>IF(OR($C17="",$G17="",$N17="",$N17="Excluded"),"",IFERROR($G17*$H17,""))</f>
        <v/>
      </c>
      <c r="K17" s="29">
        <f>IF(OR($B17="",$N17="",$N17="Excluded"),"",IFERROR(VLOOKUP($B17,Assumptions!$A$13:$B$18,2,FALSE),""))</f>
        <v/>
      </c>
      <c r="L17" s="49">
        <f>IF(OR($C17="",$N17="",$N17="Excluded",COUNT($I17,$J17)=0),"",IFERROR((IF($I17="",0,$I17)+IF($J17="",0,$J17))*(1+$K17),""))</f>
        <v/>
      </c>
      <c r="M17" s="18" t="inlineStr">
        <is>
          <t>Allowance</t>
        </is>
      </c>
      <c r="N17" s="18" t="inlineStr">
        <is>
          <t>Included</t>
        </is>
      </c>
    </row>
    <row r="18" ht="28" customHeight="1">
      <c r="A18" s="21">
        <f>IF($C18="","",ROW()-9)</f>
        <v/>
      </c>
      <c r="B18" s="18" t="inlineStr">
        <is>
          <t>Miscellaneous</t>
        </is>
      </c>
      <c r="C18" s="18" t="inlineStr">
        <is>
          <t>Optional media filter cabinet</t>
        </is>
      </c>
      <c r="D18" s="22" t="n">
        <v>1</v>
      </c>
      <c r="E18" s="23" t="inlineStr">
        <is>
          <t>Each</t>
        </is>
      </c>
      <c r="F18" s="47" t="n">
        <v>420</v>
      </c>
      <c r="G18" s="22" t="n">
        <v>2</v>
      </c>
      <c r="H18" s="48">
        <f>IF(OR($C18="",$G18="",$N18="",$N18="Excluded"),"",Assumptions!$B$5)</f>
        <v/>
      </c>
      <c r="I18" s="48">
        <f>IF(OR($C18="",$D18="",$E18="",$F18="",$N18="",$N18="Excluded"),"",IFERROR($D18*$F18,""))</f>
        <v/>
      </c>
      <c r="J18" s="48">
        <f>IF(OR($C18="",$G18="",$N18="",$N18="Excluded"),"",IFERROR($G18*$H18,""))</f>
        <v/>
      </c>
      <c r="K18" s="26">
        <f>IF(OR($B18="",$N18="",$N18="Excluded"),"",IFERROR(VLOOKUP($B18,Assumptions!$A$13:$B$18,2,FALSE),""))</f>
        <v/>
      </c>
      <c r="L18" s="48">
        <f>IF(OR($C18="",$N18="",$N18="Excluded",COUNT($I18,$J18)=0),"",IFERROR((IF($I18="",0,$I18)+IF($J18="",0,$J18))*(1+$K18),""))</f>
        <v/>
      </c>
      <c r="M18" s="18" t="inlineStr">
        <is>
          <t>Customer</t>
        </is>
      </c>
      <c r="N18" s="18" t="inlineStr">
        <is>
          <t>Excluded</t>
        </is>
      </c>
    </row>
    <row r="19" ht="28" customHeight="1">
      <c r="A19" s="27">
        <f>IF($C19="","",ROW()-9)</f>
        <v/>
      </c>
      <c r="B19" s="18" t="inlineStr">
        <is>
          <t>Labor</t>
        </is>
      </c>
      <c r="C19" s="18" t="inlineStr">
        <is>
          <t>Start-up checks and customer walk-through</t>
        </is>
      </c>
      <c r="D19" s="22" t="n">
        <v>1</v>
      </c>
      <c r="E19" s="23" t="inlineStr">
        <is>
          <t>Job</t>
        </is>
      </c>
      <c r="F19" s="47" t="n">
        <v>0</v>
      </c>
      <c r="G19" s="22" t="n">
        <v>3</v>
      </c>
      <c r="H19" s="49">
        <f>IF(OR($C19="",$G19="",$N19="",$N19="Excluded"),"",Assumptions!$B$5)</f>
        <v/>
      </c>
      <c r="I19" s="49">
        <f>IF(OR($C19="",$D19="",$E19="",$F19="",$N19="",$N19="Excluded"),"",IFERROR($D19*$F19,""))</f>
        <v/>
      </c>
      <c r="J19" s="49">
        <f>IF(OR($C19="",$G19="",$N19="",$N19="Excluded"),"",IFERROR($G19*$H19,""))</f>
        <v/>
      </c>
      <c r="K19" s="29">
        <f>IF(OR($B19="",$N19="",$N19="Excluded"),"",IFERROR(VLOOKUP($B19,Assumptions!$A$13:$B$18,2,FALSE),""))</f>
        <v/>
      </c>
      <c r="L19" s="49">
        <f>IF(OR($C19="",$N19="",$N19="Excluded",COUNT($I19,$J19)=0),"",IFERROR((IF($I19="",0,$I19)+IF($J19="",0,$J19))*(1+$K19),""))</f>
        <v/>
      </c>
      <c r="M19" s="18" t="inlineStr">
        <is>
          <t>Contractor</t>
        </is>
      </c>
      <c r="N19" s="18" t="inlineStr">
        <is>
          <t>Included</t>
        </is>
      </c>
    </row>
    <row r="20" ht="28" customHeight="1">
      <c r="A20" s="21">
        <f>IF($C20="","",ROW()-9)</f>
        <v/>
      </c>
      <c r="B20" s="18" t="n"/>
      <c r="C20" s="18" t="n"/>
      <c r="D20" s="22" t="n"/>
      <c r="E20" s="23" t="n"/>
      <c r="F20" s="47" t="n"/>
      <c r="G20" s="22" t="n"/>
      <c r="H20" s="48">
        <f>IF(OR($C20="",$G20="",$N20="",$N20="Excluded"),"",Assumptions!$B$5)</f>
        <v/>
      </c>
      <c r="I20" s="48">
        <f>IF(OR($C20="",$D20="",$E20="",$F20="",$N20="",$N20="Excluded"),"",IFERROR($D20*$F20,""))</f>
        <v/>
      </c>
      <c r="J20" s="48">
        <f>IF(OR($C20="",$G20="",$N20="",$N20="Excluded"),"",IFERROR($G20*$H20,""))</f>
        <v/>
      </c>
      <c r="K20" s="26">
        <f>IF(OR($B20="",$N20="",$N20="Excluded"),"",IFERROR(VLOOKUP($B20,Assumptions!$A$13:$B$18,2,FALSE),""))</f>
        <v/>
      </c>
      <c r="L20" s="48">
        <f>IF(OR($C20="",$N20="",$N20="Excluded",COUNT($I20,$J20)=0),"",IFERROR((IF($I20="",0,$I20)+IF($J20="",0,$J20))*(1+$K20),""))</f>
        <v/>
      </c>
      <c r="M20" s="18" t="n"/>
      <c r="N20" s="18" t="n"/>
    </row>
    <row r="21" ht="28" customHeight="1">
      <c r="A21" s="27">
        <f>IF($C21="","",ROW()-9)</f>
        <v/>
      </c>
      <c r="B21" s="18" t="n"/>
      <c r="C21" s="18" t="n"/>
      <c r="D21" s="22" t="n"/>
      <c r="E21" s="23" t="n"/>
      <c r="F21" s="47" t="n"/>
      <c r="G21" s="22" t="n"/>
      <c r="H21" s="49">
        <f>IF(OR($C21="",$G21="",$N21="",$N21="Excluded"),"",Assumptions!$B$5)</f>
        <v/>
      </c>
      <c r="I21" s="49">
        <f>IF(OR($C21="",$D21="",$E21="",$F21="",$N21="",$N21="Excluded"),"",IFERROR($D21*$F21,""))</f>
        <v/>
      </c>
      <c r="J21" s="49">
        <f>IF(OR($C21="",$G21="",$N21="",$N21="Excluded"),"",IFERROR($G21*$H21,""))</f>
        <v/>
      </c>
      <c r="K21" s="29">
        <f>IF(OR($B21="",$N21="",$N21="Excluded"),"",IFERROR(VLOOKUP($B21,Assumptions!$A$13:$B$18,2,FALSE),""))</f>
        <v/>
      </c>
      <c r="L21" s="49">
        <f>IF(OR($C21="",$N21="",$N21="Excluded",COUNT($I21,$J21)=0),"",IFERROR((IF($I21="",0,$I21)+IF($J21="",0,$J21))*(1+$K21),""))</f>
        <v/>
      </c>
      <c r="M21" s="18" t="n"/>
      <c r="N21" s="18" t="n"/>
    </row>
    <row r="22" ht="28" customHeight="1">
      <c r="A22" s="21">
        <f>IF($C22="","",ROW()-9)</f>
        <v/>
      </c>
      <c r="B22" s="18" t="n"/>
      <c r="C22" s="18" t="n"/>
      <c r="D22" s="22" t="n"/>
      <c r="E22" s="23" t="n"/>
      <c r="F22" s="47" t="n"/>
      <c r="G22" s="22" t="n"/>
      <c r="H22" s="48">
        <f>IF(OR($C22="",$G22="",$N22="",$N22="Excluded"),"",Assumptions!$B$5)</f>
        <v/>
      </c>
      <c r="I22" s="48">
        <f>IF(OR($C22="",$D22="",$E22="",$F22="",$N22="",$N22="Excluded"),"",IFERROR($D22*$F22,""))</f>
        <v/>
      </c>
      <c r="J22" s="48">
        <f>IF(OR($C22="",$G22="",$N22="",$N22="Excluded"),"",IFERROR($G22*$H22,""))</f>
        <v/>
      </c>
      <c r="K22" s="26">
        <f>IF(OR($B22="",$N22="",$N22="Excluded"),"",IFERROR(VLOOKUP($B22,Assumptions!$A$13:$B$18,2,FALSE),""))</f>
        <v/>
      </c>
      <c r="L22" s="48">
        <f>IF(OR($C22="",$N22="",$N22="Excluded",COUNT($I22,$J22)=0),"",IFERROR((IF($I22="",0,$I22)+IF($J22="",0,$J22))*(1+$K22),""))</f>
        <v/>
      </c>
      <c r="M22" s="18" t="n"/>
      <c r="N22" s="18" t="n"/>
    </row>
    <row r="23" ht="28" customHeight="1">
      <c r="A23" s="27">
        <f>IF($C23="","",ROW()-9)</f>
        <v/>
      </c>
      <c r="B23" s="18" t="n"/>
      <c r="C23" s="18" t="n"/>
      <c r="D23" s="22" t="n"/>
      <c r="E23" s="23" t="n"/>
      <c r="F23" s="47" t="n"/>
      <c r="G23" s="22" t="n"/>
      <c r="H23" s="49">
        <f>IF(OR($C23="",$G23="",$N23="",$N23="Excluded"),"",Assumptions!$B$5)</f>
        <v/>
      </c>
      <c r="I23" s="49">
        <f>IF(OR($C23="",$D23="",$E23="",$F23="",$N23="",$N23="Excluded"),"",IFERROR($D23*$F23,""))</f>
        <v/>
      </c>
      <c r="J23" s="49">
        <f>IF(OR($C23="",$G23="",$N23="",$N23="Excluded"),"",IFERROR($G23*$H23,""))</f>
        <v/>
      </c>
      <c r="K23" s="29">
        <f>IF(OR($B23="",$N23="",$N23="Excluded"),"",IFERROR(VLOOKUP($B23,Assumptions!$A$13:$B$18,2,FALSE),""))</f>
        <v/>
      </c>
      <c r="L23" s="49">
        <f>IF(OR($C23="",$N23="",$N23="Excluded",COUNT($I23,$J23)=0),"",IFERROR((IF($I23="",0,$I23)+IF($J23="",0,$J23))*(1+$K23),""))</f>
        <v/>
      </c>
      <c r="M23" s="18" t="n"/>
      <c r="N23" s="18" t="n"/>
    </row>
    <row r="24" ht="28" customHeight="1">
      <c r="A24" s="21">
        <f>IF($C24="","",ROW()-9)</f>
        <v/>
      </c>
      <c r="B24" s="18" t="n"/>
      <c r="C24" s="18" t="n"/>
      <c r="D24" s="22" t="n"/>
      <c r="E24" s="23" t="n"/>
      <c r="F24" s="47" t="n"/>
      <c r="G24" s="22" t="n"/>
      <c r="H24" s="48">
        <f>IF(OR($C24="",$G24="",$N24="",$N24="Excluded"),"",Assumptions!$B$5)</f>
        <v/>
      </c>
      <c r="I24" s="48">
        <f>IF(OR($C24="",$D24="",$E24="",$F24="",$N24="",$N24="Excluded"),"",IFERROR($D24*$F24,""))</f>
        <v/>
      </c>
      <c r="J24" s="48">
        <f>IF(OR($C24="",$G24="",$N24="",$N24="Excluded"),"",IFERROR($G24*$H24,""))</f>
        <v/>
      </c>
      <c r="K24" s="26">
        <f>IF(OR($B24="",$N24="",$N24="Excluded"),"",IFERROR(VLOOKUP($B24,Assumptions!$A$13:$B$18,2,FALSE),""))</f>
        <v/>
      </c>
      <c r="L24" s="48">
        <f>IF(OR($C24="",$N24="",$N24="Excluded",COUNT($I24,$J24)=0),"",IFERROR((IF($I24="",0,$I24)+IF($J24="",0,$J24))*(1+$K24),""))</f>
        <v/>
      </c>
      <c r="M24" s="18" t="n"/>
      <c r="N24" s="18" t="n"/>
    </row>
    <row r="25" ht="28" customHeight="1">
      <c r="A25" s="27">
        <f>IF($C25="","",ROW()-9)</f>
        <v/>
      </c>
      <c r="B25" s="18" t="n"/>
      <c r="C25" s="18" t="n"/>
      <c r="D25" s="22" t="n"/>
      <c r="E25" s="23" t="n"/>
      <c r="F25" s="47" t="n"/>
      <c r="G25" s="22" t="n"/>
      <c r="H25" s="49">
        <f>IF(OR($C25="",$G25="",$N25="",$N25="Excluded"),"",Assumptions!$B$5)</f>
        <v/>
      </c>
      <c r="I25" s="49">
        <f>IF(OR($C25="",$D25="",$E25="",$F25="",$N25="",$N25="Excluded"),"",IFERROR($D25*$F25,""))</f>
        <v/>
      </c>
      <c r="J25" s="49">
        <f>IF(OR($C25="",$G25="",$N25="",$N25="Excluded"),"",IFERROR($G25*$H25,""))</f>
        <v/>
      </c>
      <c r="K25" s="29">
        <f>IF(OR($B25="",$N25="",$N25="Excluded"),"",IFERROR(VLOOKUP($B25,Assumptions!$A$13:$B$18,2,FALSE),""))</f>
        <v/>
      </c>
      <c r="L25" s="49">
        <f>IF(OR($C25="",$N25="",$N25="Excluded",COUNT($I25,$J25)=0),"",IFERROR((IF($I25="",0,$I25)+IF($J25="",0,$J25))*(1+$K25),""))</f>
        <v/>
      </c>
      <c r="M25" s="18" t="n"/>
      <c r="N25" s="18" t="n"/>
    </row>
    <row r="26" ht="28" customHeight="1">
      <c r="A26" s="21">
        <f>IF($C26="","",ROW()-9)</f>
        <v/>
      </c>
      <c r="B26" s="18" t="n"/>
      <c r="C26" s="18" t="n"/>
      <c r="D26" s="22" t="n"/>
      <c r="E26" s="23" t="n"/>
      <c r="F26" s="47" t="n"/>
      <c r="G26" s="22" t="n"/>
      <c r="H26" s="48">
        <f>IF(OR($C26="",$G26="",$N26="",$N26="Excluded"),"",Assumptions!$B$5)</f>
        <v/>
      </c>
      <c r="I26" s="48">
        <f>IF(OR($C26="",$D26="",$E26="",$F26="",$N26="",$N26="Excluded"),"",IFERROR($D26*$F26,""))</f>
        <v/>
      </c>
      <c r="J26" s="48">
        <f>IF(OR($C26="",$G26="",$N26="",$N26="Excluded"),"",IFERROR($G26*$H26,""))</f>
        <v/>
      </c>
      <c r="K26" s="26">
        <f>IF(OR($B26="",$N26="",$N26="Excluded"),"",IFERROR(VLOOKUP($B26,Assumptions!$A$13:$B$18,2,FALSE),""))</f>
        <v/>
      </c>
      <c r="L26" s="48">
        <f>IF(OR($C26="",$N26="",$N26="Excluded",COUNT($I26,$J26)=0),"",IFERROR((IF($I26="",0,$I26)+IF($J26="",0,$J26))*(1+$K26),""))</f>
        <v/>
      </c>
      <c r="M26" s="18" t="n"/>
      <c r="N26" s="18" t="n"/>
    </row>
    <row r="27" ht="28" customHeight="1">
      <c r="A27" s="27">
        <f>IF($C27="","",ROW()-9)</f>
        <v/>
      </c>
      <c r="B27" s="18" t="n"/>
      <c r="C27" s="18" t="n"/>
      <c r="D27" s="22" t="n"/>
      <c r="E27" s="23" t="n"/>
      <c r="F27" s="47" t="n"/>
      <c r="G27" s="22" t="n"/>
      <c r="H27" s="49">
        <f>IF(OR($C27="",$G27="",$N27="",$N27="Excluded"),"",Assumptions!$B$5)</f>
        <v/>
      </c>
      <c r="I27" s="49">
        <f>IF(OR($C27="",$D27="",$E27="",$F27="",$N27="",$N27="Excluded"),"",IFERROR($D27*$F27,""))</f>
        <v/>
      </c>
      <c r="J27" s="49">
        <f>IF(OR($C27="",$G27="",$N27="",$N27="Excluded"),"",IFERROR($G27*$H27,""))</f>
        <v/>
      </c>
      <c r="K27" s="29">
        <f>IF(OR($B27="",$N27="",$N27="Excluded"),"",IFERROR(VLOOKUP($B27,Assumptions!$A$13:$B$18,2,FALSE),""))</f>
        <v/>
      </c>
      <c r="L27" s="49">
        <f>IF(OR($C27="",$N27="",$N27="Excluded",COUNT($I27,$J27)=0),"",IFERROR((IF($I27="",0,$I27)+IF($J27="",0,$J27))*(1+$K27),""))</f>
        <v/>
      </c>
      <c r="M27" s="18" t="n"/>
      <c r="N27" s="18" t="n"/>
    </row>
    <row r="28" ht="28" customHeight="1">
      <c r="A28" s="21">
        <f>IF($C28="","",ROW()-9)</f>
        <v/>
      </c>
      <c r="B28" s="18" t="n"/>
      <c r="C28" s="18" t="n"/>
      <c r="D28" s="22" t="n"/>
      <c r="E28" s="23" t="n"/>
      <c r="F28" s="47" t="n"/>
      <c r="G28" s="22" t="n"/>
      <c r="H28" s="48">
        <f>IF(OR($C28="",$G28="",$N28="",$N28="Excluded"),"",Assumptions!$B$5)</f>
        <v/>
      </c>
      <c r="I28" s="48">
        <f>IF(OR($C28="",$D28="",$E28="",$F28="",$N28="",$N28="Excluded"),"",IFERROR($D28*$F28,""))</f>
        <v/>
      </c>
      <c r="J28" s="48">
        <f>IF(OR($C28="",$G28="",$N28="",$N28="Excluded"),"",IFERROR($G28*$H28,""))</f>
        <v/>
      </c>
      <c r="K28" s="26">
        <f>IF(OR($B28="",$N28="",$N28="Excluded"),"",IFERROR(VLOOKUP($B28,Assumptions!$A$13:$B$18,2,FALSE),""))</f>
        <v/>
      </c>
      <c r="L28" s="48">
        <f>IF(OR($C28="",$N28="",$N28="Excluded",COUNT($I28,$J28)=0),"",IFERROR((IF($I28="",0,$I28)+IF($J28="",0,$J28))*(1+$K28),""))</f>
        <v/>
      </c>
      <c r="M28" s="18" t="n"/>
      <c r="N28" s="18" t="n"/>
    </row>
    <row r="29" ht="28" customHeight="1">
      <c r="A29" s="27">
        <f>IF($C29="","",ROW()-9)</f>
        <v/>
      </c>
      <c r="B29" s="18" t="n"/>
      <c r="C29" s="18" t="n"/>
      <c r="D29" s="22" t="n"/>
      <c r="E29" s="23" t="n"/>
      <c r="F29" s="47" t="n"/>
      <c r="G29" s="22" t="n"/>
      <c r="H29" s="49">
        <f>IF(OR($C29="",$G29="",$N29="",$N29="Excluded"),"",Assumptions!$B$5)</f>
        <v/>
      </c>
      <c r="I29" s="49">
        <f>IF(OR($C29="",$D29="",$E29="",$F29="",$N29="",$N29="Excluded"),"",IFERROR($D29*$F29,""))</f>
        <v/>
      </c>
      <c r="J29" s="49">
        <f>IF(OR($C29="",$G29="",$N29="",$N29="Excluded"),"",IFERROR($G29*$H29,""))</f>
        <v/>
      </c>
      <c r="K29" s="29">
        <f>IF(OR($B29="",$N29="",$N29="Excluded"),"",IFERROR(VLOOKUP($B29,Assumptions!$A$13:$B$18,2,FALSE),""))</f>
        <v/>
      </c>
      <c r="L29" s="49">
        <f>IF(OR($C29="",$N29="",$N29="Excluded",COUNT($I29,$J29)=0),"",IFERROR((IF($I29="",0,$I29)+IF($J29="",0,$J29))*(1+$K29),""))</f>
        <v/>
      </c>
      <c r="M29" s="18" t="n"/>
      <c r="N29" s="18" t="n"/>
    </row>
    <row r="30" ht="28" customHeight="1">
      <c r="A30" s="21">
        <f>IF($C30="","",ROW()-9)</f>
        <v/>
      </c>
      <c r="B30" s="18" t="n"/>
      <c r="C30" s="18" t="n"/>
      <c r="D30" s="22" t="n"/>
      <c r="E30" s="23" t="n"/>
      <c r="F30" s="47" t="n"/>
      <c r="G30" s="22" t="n"/>
      <c r="H30" s="48">
        <f>IF(OR($C30="",$G30="",$N30="",$N30="Excluded"),"",Assumptions!$B$5)</f>
        <v/>
      </c>
      <c r="I30" s="48">
        <f>IF(OR($C30="",$D30="",$E30="",$F30="",$N30="",$N30="Excluded"),"",IFERROR($D30*$F30,""))</f>
        <v/>
      </c>
      <c r="J30" s="48">
        <f>IF(OR($C30="",$G30="",$N30="",$N30="Excluded"),"",IFERROR($G30*$H30,""))</f>
        <v/>
      </c>
      <c r="K30" s="26">
        <f>IF(OR($B30="",$N30="",$N30="Excluded"),"",IFERROR(VLOOKUP($B30,Assumptions!$A$13:$B$18,2,FALSE),""))</f>
        <v/>
      </c>
      <c r="L30" s="48">
        <f>IF(OR($C30="",$N30="",$N30="Excluded",COUNT($I30,$J30)=0),"",IFERROR((IF($I30="",0,$I30)+IF($J30="",0,$J30))*(1+$K30),""))</f>
        <v/>
      </c>
      <c r="M30" s="18" t="n"/>
      <c r="N30" s="18" t="n"/>
    </row>
    <row r="31" ht="28" customHeight="1">
      <c r="A31" s="27">
        <f>IF($C31="","",ROW()-9)</f>
        <v/>
      </c>
      <c r="B31" s="18" t="n"/>
      <c r="C31" s="18" t="n"/>
      <c r="D31" s="22" t="n"/>
      <c r="E31" s="23" t="n"/>
      <c r="F31" s="47" t="n"/>
      <c r="G31" s="22" t="n"/>
      <c r="H31" s="49">
        <f>IF(OR($C31="",$G31="",$N31="",$N31="Excluded"),"",Assumptions!$B$5)</f>
        <v/>
      </c>
      <c r="I31" s="49">
        <f>IF(OR($C31="",$D31="",$E31="",$F31="",$N31="",$N31="Excluded"),"",IFERROR($D31*$F31,""))</f>
        <v/>
      </c>
      <c r="J31" s="49">
        <f>IF(OR($C31="",$G31="",$N31="",$N31="Excluded"),"",IFERROR($G31*$H31,""))</f>
        <v/>
      </c>
      <c r="K31" s="29">
        <f>IF(OR($B31="",$N31="",$N31="Excluded"),"",IFERROR(VLOOKUP($B31,Assumptions!$A$13:$B$18,2,FALSE),""))</f>
        <v/>
      </c>
      <c r="L31" s="49">
        <f>IF(OR($C31="",$N31="",$N31="Excluded",COUNT($I31,$J31)=0),"",IFERROR((IF($I31="",0,$I31)+IF($J31="",0,$J31))*(1+$K31),""))</f>
        <v/>
      </c>
      <c r="M31" s="18" t="n"/>
      <c r="N31" s="18" t="n"/>
    </row>
    <row r="32" ht="28" customHeight="1">
      <c r="A32" s="21">
        <f>IF($C32="","",ROW()-9)</f>
        <v/>
      </c>
      <c r="B32" s="18" t="n"/>
      <c r="C32" s="18" t="n"/>
      <c r="D32" s="22" t="n"/>
      <c r="E32" s="23" t="n"/>
      <c r="F32" s="47" t="n"/>
      <c r="G32" s="22" t="n"/>
      <c r="H32" s="48">
        <f>IF(OR($C32="",$G32="",$N32="",$N32="Excluded"),"",Assumptions!$B$5)</f>
        <v/>
      </c>
      <c r="I32" s="48">
        <f>IF(OR($C32="",$D32="",$E32="",$F32="",$N32="",$N32="Excluded"),"",IFERROR($D32*$F32,""))</f>
        <v/>
      </c>
      <c r="J32" s="48">
        <f>IF(OR($C32="",$G32="",$N32="",$N32="Excluded"),"",IFERROR($G32*$H32,""))</f>
        <v/>
      </c>
      <c r="K32" s="26">
        <f>IF(OR($B32="",$N32="",$N32="Excluded"),"",IFERROR(VLOOKUP($B32,Assumptions!$A$13:$B$18,2,FALSE),""))</f>
        <v/>
      </c>
      <c r="L32" s="48">
        <f>IF(OR($C32="",$N32="",$N32="Excluded",COUNT($I32,$J32)=0),"",IFERROR((IF($I32="",0,$I32)+IF($J32="",0,$J32))*(1+$K32),""))</f>
        <v/>
      </c>
      <c r="M32" s="18" t="n"/>
      <c r="N32" s="18" t="n"/>
    </row>
    <row r="33" ht="28" customHeight="1">
      <c r="A33" s="27">
        <f>IF($C33="","",ROW()-9)</f>
        <v/>
      </c>
      <c r="B33" s="18" t="n"/>
      <c r="C33" s="18" t="n"/>
      <c r="D33" s="22" t="n"/>
      <c r="E33" s="23" t="n"/>
      <c r="F33" s="47" t="n"/>
      <c r="G33" s="22" t="n"/>
      <c r="H33" s="49">
        <f>IF(OR($C33="",$G33="",$N33="",$N33="Excluded"),"",Assumptions!$B$5)</f>
        <v/>
      </c>
      <c r="I33" s="49">
        <f>IF(OR($C33="",$D33="",$E33="",$F33="",$N33="",$N33="Excluded"),"",IFERROR($D33*$F33,""))</f>
        <v/>
      </c>
      <c r="J33" s="49">
        <f>IF(OR($C33="",$G33="",$N33="",$N33="Excluded"),"",IFERROR($G33*$H33,""))</f>
        <v/>
      </c>
      <c r="K33" s="29">
        <f>IF(OR($B33="",$N33="",$N33="Excluded"),"",IFERROR(VLOOKUP($B33,Assumptions!$A$13:$B$18,2,FALSE),""))</f>
        <v/>
      </c>
      <c r="L33" s="49">
        <f>IF(OR($C33="",$N33="",$N33="Excluded",COUNT($I33,$J33)=0),"",IFERROR((IF($I33="",0,$I33)+IF($J33="",0,$J33))*(1+$K33),""))</f>
        <v/>
      </c>
      <c r="M33" s="18" t="n"/>
      <c r="N33" s="18" t="n"/>
    </row>
    <row r="34" ht="28" customHeight="1">
      <c r="A34" s="21">
        <f>IF($C34="","",ROW()-9)</f>
        <v/>
      </c>
      <c r="B34" s="18" t="n"/>
      <c r="C34" s="18" t="n"/>
      <c r="D34" s="22" t="n"/>
      <c r="E34" s="23" t="n"/>
      <c r="F34" s="47" t="n"/>
      <c r="G34" s="22" t="n"/>
      <c r="H34" s="48">
        <f>IF(OR($C34="",$G34="",$N34="",$N34="Excluded"),"",Assumptions!$B$5)</f>
        <v/>
      </c>
      <c r="I34" s="48">
        <f>IF(OR($C34="",$D34="",$E34="",$F34="",$N34="",$N34="Excluded"),"",IFERROR($D34*$F34,""))</f>
        <v/>
      </c>
      <c r="J34" s="48">
        <f>IF(OR($C34="",$G34="",$N34="",$N34="Excluded"),"",IFERROR($G34*$H34,""))</f>
        <v/>
      </c>
      <c r="K34" s="26">
        <f>IF(OR($B34="",$N34="",$N34="Excluded"),"",IFERROR(VLOOKUP($B34,Assumptions!$A$13:$B$18,2,FALSE),""))</f>
        <v/>
      </c>
      <c r="L34" s="48">
        <f>IF(OR($C34="",$N34="",$N34="Excluded",COUNT($I34,$J34)=0),"",IFERROR((IF($I34="",0,$I34)+IF($J34="",0,$J34))*(1+$K34),""))</f>
        <v/>
      </c>
      <c r="M34" s="18" t="n"/>
      <c r="N34" s="18" t="n"/>
    </row>
    <row r="35" ht="28" customHeight="1">
      <c r="A35" s="27">
        <f>IF($C35="","",ROW()-9)</f>
        <v/>
      </c>
      <c r="B35" s="18" t="n"/>
      <c r="C35" s="18" t="n"/>
      <c r="D35" s="22" t="n"/>
      <c r="E35" s="23" t="n"/>
      <c r="F35" s="47" t="n"/>
      <c r="G35" s="22" t="n"/>
      <c r="H35" s="49">
        <f>IF(OR($C35="",$G35="",$N35="",$N35="Excluded"),"",Assumptions!$B$5)</f>
        <v/>
      </c>
      <c r="I35" s="49">
        <f>IF(OR($C35="",$D35="",$E35="",$F35="",$N35="",$N35="Excluded"),"",IFERROR($D35*$F35,""))</f>
        <v/>
      </c>
      <c r="J35" s="49">
        <f>IF(OR($C35="",$G35="",$N35="",$N35="Excluded"),"",IFERROR($G35*$H35,""))</f>
        <v/>
      </c>
      <c r="K35" s="29">
        <f>IF(OR($B35="",$N35="",$N35="Excluded"),"",IFERROR(VLOOKUP($B35,Assumptions!$A$13:$B$18,2,FALSE),""))</f>
        <v/>
      </c>
      <c r="L35" s="49">
        <f>IF(OR($C35="",$N35="",$N35="Excluded",COUNT($I35,$J35)=0),"",IFERROR((IF($I35="",0,$I35)+IF($J35="",0,$J35))*(1+$K35),""))</f>
        <v/>
      </c>
      <c r="M35" s="18" t="n"/>
      <c r="N35" s="18" t="n"/>
    </row>
    <row r="36" ht="28" customHeight="1">
      <c r="A36" s="21">
        <f>IF($C36="","",ROW()-9)</f>
        <v/>
      </c>
      <c r="B36" s="18" t="n"/>
      <c r="C36" s="18" t="n"/>
      <c r="D36" s="22" t="n"/>
      <c r="E36" s="23" t="n"/>
      <c r="F36" s="47" t="n"/>
      <c r="G36" s="22" t="n"/>
      <c r="H36" s="48">
        <f>IF(OR($C36="",$G36="",$N36="",$N36="Excluded"),"",Assumptions!$B$5)</f>
        <v/>
      </c>
      <c r="I36" s="48">
        <f>IF(OR($C36="",$D36="",$E36="",$F36="",$N36="",$N36="Excluded"),"",IFERROR($D36*$F36,""))</f>
        <v/>
      </c>
      <c r="J36" s="48">
        <f>IF(OR($C36="",$G36="",$N36="",$N36="Excluded"),"",IFERROR($G36*$H36,""))</f>
        <v/>
      </c>
      <c r="K36" s="26">
        <f>IF(OR($B36="",$N36="",$N36="Excluded"),"",IFERROR(VLOOKUP($B36,Assumptions!$A$13:$B$18,2,FALSE),""))</f>
        <v/>
      </c>
      <c r="L36" s="48">
        <f>IF(OR($C36="",$N36="",$N36="Excluded",COUNT($I36,$J36)=0),"",IFERROR((IF($I36="",0,$I36)+IF($J36="",0,$J36))*(1+$K36),""))</f>
        <v/>
      </c>
      <c r="M36" s="18" t="n"/>
      <c r="N36" s="18" t="n"/>
    </row>
    <row r="37" ht="28" customHeight="1">
      <c r="A37" s="27">
        <f>IF($C37="","",ROW()-9)</f>
        <v/>
      </c>
      <c r="B37" s="18" t="n"/>
      <c r="C37" s="18" t="n"/>
      <c r="D37" s="22" t="n"/>
      <c r="E37" s="23" t="n"/>
      <c r="F37" s="47" t="n"/>
      <c r="G37" s="22" t="n"/>
      <c r="H37" s="49">
        <f>IF(OR($C37="",$G37="",$N37="",$N37="Excluded"),"",Assumptions!$B$5)</f>
        <v/>
      </c>
      <c r="I37" s="49">
        <f>IF(OR($C37="",$D37="",$E37="",$F37="",$N37="",$N37="Excluded"),"",IFERROR($D37*$F37,""))</f>
        <v/>
      </c>
      <c r="J37" s="49">
        <f>IF(OR($C37="",$G37="",$N37="",$N37="Excluded"),"",IFERROR($G37*$H37,""))</f>
        <v/>
      </c>
      <c r="K37" s="29">
        <f>IF(OR($B37="",$N37="",$N37="Excluded"),"",IFERROR(VLOOKUP($B37,Assumptions!$A$13:$B$18,2,FALSE),""))</f>
        <v/>
      </c>
      <c r="L37" s="49">
        <f>IF(OR($C37="",$N37="",$N37="Excluded",COUNT($I37,$J37)=0),"",IFERROR((IF($I37="",0,$I37)+IF($J37="",0,$J37))*(1+$K37),""))</f>
        <v/>
      </c>
      <c r="M37" s="18" t="n"/>
      <c r="N37" s="18" t="n"/>
    </row>
    <row r="38" ht="28" customHeight="1">
      <c r="A38" s="21">
        <f>IF($C38="","",ROW()-9)</f>
        <v/>
      </c>
      <c r="B38" s="18" t="n"/>
      <c r="C38" s="18" t="n"/>
      <c r="D38" s="22" t="n"/>
      <c r="E38" s="23" t="n"/>
      <c r="F38" s="47" t="n"/>
      <c r="G38" s="22" t="n"/>
      <c r="H38" s="48">
        <f>IF(OR($C38="",$G38="",$N38="",$N38="Excluded"),"",Assumptions!$B$5)</f>
        <v/>
      </c>
      <c r="I38" s="48">
        <f>IF(OR($C38="",$D38="",$E38="",$F38="",$N38="",$N38="Excluded"),"",IFERROR($D38*$F38,""))</f>
        <v/>
      </c>
      <c r="J38" s="48">
        <f>IF(OR($C38="",$G38="",$N38="",$N38="Excluded"),"",IFERROR($G38*$H38,""))</f>
        <v/>
      </c>
      <c r="K38" s="26">
        <f>IF(OR($B38="",$N38="",$N38="Excluded"),"",IFERROR(VLOOKUP($B38,Assumptions!$A$13:$B$18,2,FALSE),""))</f>
        <v/>
      </c>
      <c r="L38" s="48">
        <f>IF(OR($C38="",$N38="",$N38="Excluded",COUNT($I38,$J38)=0),"",IFERROR((IF($I38="",0,$I38)+IF($J38="",0,$J38))*(1+$K38),""))</f>
        <v/>
      </c>
      <c r="M38" s="18" t="n"/>
      <c r="N38" s="18" t="n"/>
    </row>
    <row r="39" ht="28" customHeight="1">
      <c r="A39" s="27">
        <f>IF($C39="","",ROW()-9)</f>
        <v/>
      </c>
      <c r="B39" s="18" t="n"/>
      <c r="C39" s="18" t="n"/>
      <c r="D39" s="22" t="n"/>
      <c r="E39" s="23" t="n"/>
      <c r="F39" s="47" t="n"/>
      <c r="G39" s="22" t="n"/>
      <c r="H39" s="49">
        <f>IF(OR($C39="",$G39="",$N39="",$N39="Excluded"),"",Assumptions!$B$5)</f>
        <v/>
      </c>
      <c r="I39" s="49">
        <f>IF(OR($C39="",$D39="",$E39="",$F39="",$N39="",$N39="Excluded"),"",IFERROR($D39*$F39,""))</f>
        <v/>
      </c>
      <c r="J39" s="49">
        <f>IF(OR($C39="",$G39="",$N39="",$N39="Excluded"),"",IFERROR($G39*$H39,""))</f>
        <v/>
      </c>
      <c r="K39" s="29">
        <f>IF(OR($B39="",$N39="",$N39="Excluded"),"",IFERROR(VLOOKUP($B39,Assumptions!$A$13:$B$18,2,FALSE),""))</f>
        <v/>
      </c>
      <c r="L39" s="49">
        <f>IF(OR($C39="",$N39="",$N39="Excluded",COUNT($I39,$J39)=0),"",IFERROR((IF($I39="",0,$I39)+IF($J39="",0,$J39))*(1+$K39),""))</f>
        <v/>
      </c>
      <c r="M39" s="18" t="n"/>
      <c r="N39" s="18" t="n"/>
    </row>
    <row r="40" ht="28" customHeight="1">
      <c r="A40" s="21">
        <f>IF($C40="","",ROW()-9)</f>
        <v/>
      </c>
      <c r="B40" s="18" t="n"/>
      <c r="C40" s="18" t="n"/>
      <c r="D40" s="22" t="n"/>
      <c r="E40" s="23" t="n"/>
      <c r="F40" s="47" t="n"/>
      <c r="G40" s="22" t="n"/>
      <c r="H40" s="48">
        <f>IF(OR($C40="",$G40="",$N40="",$N40="Excluded"),"",Assumptions!$B$5)</f>
        <v/>
      </c>
      <c r="I40" s="48">
        <f>IF(OR($C40="",$D40="",$E40="",$F40="",$N40="",$N40="Excluded"),"",IFERROR($D40*$F40,""))</f>
        <v/>
      </c>
      <c r="J40" s="48">
        <f>IF(OR($C40="",$G40="",$N40="",$N40="Excluded"),"",IFERROR($G40*$H40,""))</f>
        <v/>
      </c>
      <c r="K40" s="26">
        <f>IF(OR($B40="",$N40="",$N40="Excluded"),"",IFERROR(VLOOKUP($B40,Assumptions!$A$13:$B$18,2,FALSE),""))</f>
        <v/>
      </c>
      <c r="L40" s="48">
        <f>IF(OR($C40="",$N40="",$N40="Excluded",COUNT($I40,$J40)=0),"",IFERROR((IF($I40="",0,$I40)+IF($J40="",0,$J40))*(1+$K40),""))</f>
        <v/>
      </c>
      <c r="M40" s="18" t="n"/>
      <c r="N40" s="18" t="n"/>
    </row>
    <row r="41" ht="28" customHeight="1">
      <c r="A41" s="27">
        <f>IF($C41="","",ROW()-9)</f>
        <v/>
      </c>
      <c r="B41" s="18" t="n"/>
      <c r="C41" s="18" t="n"/>
      <c r="D41" s="22" t="n"/>
      <c r="E41" s="23" t="n"/>
      <c r="F41" s="47" t="n"/>
      <c r="G41" s="22" t="n"/>
      <c r="H41" s="49">
        <f>IF(OR($C41="",$G41="",$N41="",$N41="Excluded"),"",Assumptions!$B$5)</f>
        <v/>
      </c>
      <c r="I41" s="49">
        <f>IF(OR($C41="",$D41="",$E41="",$F41="",$N41="",$N41="Excluded"),"",IFERROR($D41*$F41,""))</f>
        <v/>
      </c>
      <c r="J41" s="49">
        <f>IF(OR($C41="",$G41="",$N41="",$N41="Excluded"),"",IFERROR($G41*$H41,""))</f>
        <v/>
      </c>
      <c r="K41" s="29">
        <f>IF(OR($B41="",$N41="",$N41="Excluded"),"",IFERROR(VLOOKUP($B41,Assumptions!$A$13:$B$18,2,FALSE),""))</f>
        <v/>
      </c>
      <c r="L41" s="49">
        <f>IF(OR($C41="",$N41="",$N41="Excluded",COUNT($I41,$J41)=0),"",IFERROR((IF($I41="",0,$I41)+IF($J41="",0,$J41))*(1+$K41),""))</f>
        <v/>
      </c>
      <c r="M41" s="18" t="n"/>
      <c r="N41" s="18" t="n"/>
    </row>
    <row r="42" ht="28" customHeight="1">
      <c r="A42" s="21">
        <f>IF($C42="","",ROW()-9)</f>
        <v/>
      </c>
      <c r="B42" s="18" t="n"/>
      <c r="C42" s="18" t="n"/>
      <c r="D42" s="22" t="n"/>
      <c r="E42" s="23" t="n"/>
      <c r="F42" s="47" t="n"/>
      <c r="G42" s="22" t="n"/>
      <c r="H42" s="48">
        <f>IF(OR($C42="",$G42="",$N42="",$N42="Excluded"),"",Assumptions!$B$5)</f>
        <v/>
      </c>
      <c r="I42" s="48">
        <f>IF(OR($C42="",$D42="",$E42="",$F42="",$N42="",$N42="Excluded"),"",IFERROR($D42*$F42,""))</f>
        <v/>
      </c>
      <c r="J42" s="48">
        <f>IF(OR($C42="",$G42="",$N42="",$N42="Excluded"),"",IFERROR($G42*$H42,""))</f>
        <v/>
      </c>
      <c r="K42" s="26">
        <f>IF(OR($B42="",$N42="",$N42="Excluded"),"",IFERROR(VLOOKUP($B42,Assumptions!$A$13:$B$18,2,FALSE),""))</f>
        <v/>
      </c>
      <c r="L42" s="48">
        <f>IF(OR($C42="",$N42="",$N42="Excluded",COUNT($I42,$J42)=0),"",IFERROR((IF($I42="",0,$I42)+IF($J42="",0,$J42))*(1+$K42),""))</f>
        <v/>
      </c>
      <c r="M42" s="18" t="n"/>
      <c r="N42" s="18" t="n"/>
    </row>
    <row r="43" ht="28" customHeight="1">
      <c r="A43" s="27">
        <f>IF($C43="","",ROW()-9)</f>
        <v/>
      </c>
      <c r="B43" s="18" t="n"/>
      <c r="C43" s="18" t="n"/>
      <c r="D43" s="22" t="n"/>
      <c r="E43" s="23" t="n"/>
      <c r="F43" s="47" t="n"/>
      <c r="G43" s="22" t="n"/>
      <c r="H43" s="49">
        <f>IF(OR($C43="",$G43="",$N43="",$N43="Excluded"),"",Assumptions!$B$5)</f>
        <v/>
      </c>
      <c r="I43" s="49">
        <f>IF(OR($C43="",$D43="",$E43="",$F43="",$N43="",$N43="Excluded"),"",IFERROR($D43*$F43,""))</f>
        <v/>
      </c>
      <c r="J43" s="49">
        <f>IF(OR($C43="",$G43="",$N43="",$N43="Excluded"),"",IFERROR($G43*$H43,""))</f>
        <v/>
      </c>
      <c r="K43" s="29">
        <f>IF(OR($B43="",$N43="",$N43="Excluded"),"",IFERROR(VLOOKUP($B43,Assumptions!$A$13:$B$18,2,FALSE),""))</f>
        <v/>
      </c>
      <c r="L43" s="49">
        <f>IF(OR($C43="",$N43="",$N43="Excluded",COUNT($I43,$J43)=0),"",IFERROR((IF($I43="",0,$I43)+IF($J43="",0,$J43))*(1+$K43),""))</f>
        <v/>
      </c>
      <c r="M43" s="18" t="n"/>
      <c r="N43" s="18" t="n"/>
    </row>
    <row r="44" ht="28" customHeight="1">
      <c r="A44" s="21">
        <f>IF($C44="","",ROW()-9)</f>
        <v/>
      </c>
      <c r="B44" s="18" t="n"/>
      <c r="C44" s="18" t="n"/>
      <c r="D44" s="22" t="n"/>
      <c r="E44" s="23" t="n"/>
      <c r="F44" s="47" t="n"/>
      <c r="G44" s="22" t="n"/>
      <c r="H44" s="48">
        <f>IF(OR($C44="",$G44="",$N44="",$N44="Excluded"),"",Assumptions!$B$5)</f>
        <v/>
      </c>
      <c r="I44" s="48">
        <f>IF(OR($C44="",$D44="",$E44="",$F44="",$N44="",$N44="Excluded"),"",IFERROR($D44*$F44,""))</f>
        <v/>
      </c>
      <c r="J44" s="48">
        <f>IF(OR($C44="",$G44="",$N44="",$N44="Excluded"),"",IFERROR($G44*$H44,""))</f>
        <v/>
      </c>
      <c r="K44" s="26">
        <f>IF(OR($B44="",$N44="",$N44="Excluded"),"",IFERROR(VLOOKUP($B44,Assumptions!$A$13:$B$18,2,FALSE),""))</f>
        <v/>
      </c>
      <c r="L44" s="48">
        <f>IF(OR($C44="",$N44="",$N44="Excluded",COUNT($I44,$J44)=0),"",IFERROR((IF($I44="",0,$I44)+IF($J44="",0,$J44))*(1+$K44),""))</f>
        <v/>
      </c>
      <c r="M44" s="18" t="n"/>
      <c r="N44" s="18" t="n"/>
    </row>
    <row r="45" ht="28" customHeight="1">
      <c r="A45" s="27">
        <f>IF($C45="","",ROW()-9)</f>
        <v/>
      </c>
      <c r="B45" s="18" t="n"/>
      <c r="C45" s="18" t="n"/>
      <c r="D45" s="22" t="n"/>
      <c r="E45" s="23" t="n"/>
      <c r="F45" s="47" t="n"/>
      <c r="G45" s="22" t="n"/>
      <c r="H45" s="49">
        <f>IF(OR($C45="",$G45="",$N45="",$N45="Excluded"),"",Assumptions!$B$5)</f>
        <v/>
      </c>
      <c r="I45" s="49">
        <f>IF(OR($C45="",$D45="",$E45="",$F45="",$N45="",$N45="Excluded"),"",IFERROR($D45*$F45,""))</f>
        <v/>
      </c>
      <c r="J45" s="49">
        <f>IF(OR($C45="",$G45="",$N45="",$N45="Excluded"),"",IFERROR($G45*$H45,""))</f>
        <v/>
      </c>
      <c r="K45" s="29">
        <f>IF(OR($B45="",$N45="",$N45="Excluded"),"",IFERROR(VLOOKUP($B45,Assumptions!$A$13:$B$18,2,FALSE),""))</f>
        <v/>
      </c>
      <c r="L45" s="49">
        <f>IF(OR($C45="",$N45="",$N45="Excluded",COUNT($I45,$J45)=0),"",IFERROR((IF($I45="",0,$I45)+IF($J45="",0,$J45))*(1+$K45),""))</f>
        <v/>
      </c>
      <c r="M45" s="18" t="n"/>
      <c r="N45" s="18" t="n"/>
    </row>
    <row r="46" ht="28" customHeight="1">
      <c r="A46" s="21">
        <f>IF($C46="","",ROW()-9)</f>
        <v/>
      </c>
      <c r="B46" s="18" t="n"/>
      <c r="C46" s="18" t="n"/>
      <c r="D46" s="22" t="n"/>
      <c r="E46" s="23" t="n"/>
      <c r="F46" s="47" t="n"/>
      <c r="G46" s="22" t="n"/>
      <c r="H46" s="48">
        <f>IF(OR($C46="",$G46="",$N46="",$N46="Excluded"),"",Assumptions!$B$5)</f>
        <v/>
      </c>
      <c r="I46" s="48">
        <f>IF(OR($C46="",$D46="",$E46="",$F46="",$N46="",$N46="Excluded"),"",IFERROR($D46*$F46,""))</f>
        <v/>
      </c>
      <c r="J46" s="48">
        <f>IF(OR($C46="",$G46="",$N46="",$N46="Excluded"),"",IFERROR($G46*$H46,""))</f>
        <v/>
      </c>
      <c r="K46" s="26">
        <f>IF(OR($B46="",$N46="",$N46="Excluded"),"",IFERROR(VLOOKUP($B46,Assumptions!$A$13:$B$18,2,FALSE),""))</f>
        <v/>
      </c>
      <c r="L46" s="48">
        <f>IF(OR($C46="",$N46="",$N46="Excluded",COUNT($I46,$J46)=0),"",IFERROR((IF($I46="",0,$I46)+IF($J46="",0,$J46))*(1+$K46),""))</f>
        <v/>
      </c>
      <c r="M46" s="18" t="n"/>
      <c r="N46" s="18" t="n"/>
    </row>
    <row r="47" ht="28" customHeight="1">
      <c r="A47" s="27">
        <f>IF($C47="","",ROW()-9)</f>
        <v/>
      </c>
      <c r="B47" s="18" t="n"/>
      <c r="C47" s="18" t="n"/>
      <c r="D47" s="22" t="n"/>
      <c r="E47" s="23" t="n"/>
      <c r="F47" s="47" t="n"/>
      <c r="G47" s="22" t="n"/>
      <c r="H47" s="49">
        <f>IF(OR($C47="",$G47="",$N47="",$N47="Excluded"),"",Assumptions!$B$5)</f>
        <v/>
      </c>
      <c r="I47" s="49">
        <f>IF(OR($C47="",$D47="",$E47="",$F47="",$N47="",$N47="Excluded"),"",IFERROR($D47*$F47,""))</f>
        <v/>
      </c>
      <c r="J47" s="49">
        <f>IF(OR($C47="",$G47="",$N47="",$N47="Excluded"),"",IFERROR($G47*$H47,""))</f>
        <v/>
      </c>
      <c r="K47" s="29">
        <f>IF(OR($B47="",$N47="",$N47="Excluded"),"",IFERROR(VLOOKUP($B47,Assumptions!$A$13:$B$18,2,FALSE),""))</f>
        <v/>
      </c>
      <c r="L47" s="49">
        <f>IF(OR($C47="",$N47="",$N47="Excluded",COUNT($I47,$J47)=0),"",IFERROR((IF($I47="",0,$I47)+IF($J47="",0,$J47))*(1+$K47),""))</f>
        <v/>
      </c>
      <c r="M47" s="18" t="n"/>
      <c r="N47" s="18" t="n"/>
    </row>
    <row r="48" ht="28" customHeight="1">
      <c r="A48" s="21">
        <f>IF($C48="","",ROW()-9)</f>
        <v/>
      </c>
      <c r="B48" s="18" t="n"/>
      <c r="C48" s="18" t="n"/>
      <c r="D48" s="22" t="n"/>
      <c r="E48" s="23" t="n"/>
      <c r="F48" s="47" t="n"/>
      <c r="G48" s="22" t="n"/>
      <c r="H48" s="48">
        <f>IF(OR($C48="",$G48="",$N48="",$N48="Excluded"),"",Assumptions!$B$5)</f>
        <v/>
      </c>
      <c r="I48" s="48">
        <f>IF(OR($C48="",$D48="",$E48="",$F48="",$N48="",$N48="Excluded"),"",IFERROR($D48*$F48,""))</f>
        <v/>
      </c>
      <c r="J48" s="48">
        <f>IF(OR($C48="",$G48="",$N48="",$N48="Excluded"),"",IFERROR($G48*$H48,""))</f>
        <v/>
      </c>
      <c r="K48" s="26">
        <f>IF(OR($B48="",$N48="",$N48="Excluded"),"",IFERROR(VLOOKUP($B48,Assumptions!$A$13:$B$18,2,FALSE),""))</f>
        <v/>
      </c>
      <c r="L48" s="48">
        <f>IF(OR($C48="",$N48="",$N48="Excluded",COUNT($I48,$J48)=0),"",IFERROR((IF($I48="",0,$I48)+IF($J48="",0,$J48))*(1+$K48),""))</f>
        <v/>
      </c>
      <c r="M48" s="18" t="n"/>
      <c r="N48" s="18" t="n"/>
    </row>
    <row r="49" ht="28" customHeight="1">
      <c r="A49" s="27">
        <f>IF($C49="","",ROW()-9)</f>
        <v/>
      </c>
      <c r="B49" s="18" t="n"/>
      <c r="C49" s="18" t="n"/>
      <c r="D49" s="22" t="n"/>
      <c r="E49" s="23" t="n"/>
      <c r="F49" s="47" t="n"/>
      <c r="G49" s="22" t="n"/>
      <c r="H49" s="49">
        <f>IF(OR($C49="",$G49="",$N49="",$N49="Excluded"),"",Assumptions!$B$5)</f>
        <v/>
      </c>
      <c r="I49" s="49">
        <f>IF(OR($C49="",$D49="",$E49="",$F49="",$N49="",$N49="Excluded"),"",IFERROR($D49*$F49,""))</f>
        <v/>
      </c>
      <c r="J49" s="49">
        <f>IF(OR($C49="",$G49="",$N49="",$N49="Excluded"),"",IFERROR($G49*$H49,""))</f>
        <v/>
      </c>
      <c r="K49" s="29">
        <f>IF(OR($B49="",$N49="",$N49="Excluded"),"",IFERROR(VLOOKUP($B49,Assumptions!$A$13:$B$18,2,FALSE),""))</f>
        <v/>
      </c>
      <c r="L49" s="49">
        <f>IF(OR($C49="",$N49="",$N49="Excluded",COUNT($I49,$J49)=0),"",IFERROR((IF($I49="",0,$I49)+IF($J49="",0,$J49))*(1+$K49),""))</f>
        <v/>
      </c>
      <c r="M49" s="18" t="n"/>
      <c r="N49" s="18" t="n"/>
    </row>
    <row r="50" ht="28" customHeight="1">
      <c r="A50" s="21">
        <f>IF($C50="","",ROW()-9)</f>
        <v/>
      </c>
      <c r="B50" s="18" t="n"/>
      <c r="C50" s="18" t="n"/>
      <c r="D50" s="22" t="n"/>
      <c r="E50" s="23" t="n"/>
      <c r="F50" s="47" t="n"/>
      <c r="G50" s="22" t="n"/>
      <c r="H50" s="48">
        <f>IF(OR($C50="",$G50="",$N50="",$N50="Excluded"),"",Assumptions!$B$5)</f>
        <v/>
      </c>
      <c r="I50" s="48">
        <f>IF(OR($C50="",$D50="",$E50="",$F50="",$N50="",$N50="Excluded"),"",IFERROR($D50*$F50,""))</f>
        <v/>
      </c>
      <c r="J50" s="48">
        <f>IF(OR($C50="",$G50="",$N50="",$N50="Excluded"),"",IFERROR($G50*$H50,""))</f>
        <v/>
      </c>
      <c r="K50" s="26">
        <f>IF(OR($B50="",$N50="",$N50="Excluded"),"",IFERROR(VLOOKUP($B50,Assumptions!$A$13:$B$18,2,FALSE),""))</f>
        <v/>
      </c>
      <c r="L50" s="48">
        <f>IF(OR($C50="",$N50="",$N50="Excluded",COUNT($I50,$J50)=0),"",IFERROR((IF($I50="",0,$I50)+IF($J50="",0,$J50))*(1+$K50),""))</f>
        <v/>
      </c>
      <c r="M50" s="18" t="n"/>
      <c r="N50" s="18" t="n"/>
    </row>
    <row r="51" ht="28" customHeight="1">
      <c r="A51" s="27">
        <f>IF($C51="","",ROW()-9)</f>
        <v/>
      </c>
      <c r="B51" s="18" t="n"/>
      <c r="C51" s="18" t="n"/>
      <c r="D51" s="22" t="n"/>
      <c r="E51" s="23" t="n"/>
      <c r="F51" s="47" t="n"/>
      <c r="G51" s="22" t="n"/>
      <c r="H51" s="49">
        <f>IF(OR($C51="",$G51="",$N51="",$N51="Excluded"),"",Assumptions!$B$5)</f>
        <v/>
      </c>
      <c r="I51" s="49">
        <f>IF(OR($C51="",$D51="",$E51="",$F51="",$N51="",$N51="Excluded"),"",IFERROR($D51*$F51,""))</f>
        <v/>
      </c>
      <c r="J51" s="49">
        <f>IF(OR($C51="",$G51="",$N51="",$N51="Excluded"),"",IFERROR($G51*$H51,""))</f>
        <v/>
      </c>
      <c r="K51" s="29">
        <f>IF(OR($B51="",$N51="",$N51="Excluded"),"",IFERROR(VLOOKUP($B51,Assumptions!$A$13:$B$18,2,FALSE),""))</f>
        <v/>
      </c>
      <c r="L51" s="49">
        <f>IF(OR($C51="",$N51="",$N51="Excluded",COUNT($I51,$J51)=0),"",IFERROR((IF($I51="",0,$I51)+IF($J51="",0,$J51))*(1+$K51),""))</f>
        <v/>
      </c>
      <c r="M51" s="18" t="n"/>
      <c r="N51" s="18" t="n"/>
    </row>
    <row r="52" ht="28" customHeight="1">
      <c r="A52" s="21">
        <f>IF($C52="","",ROW()-9)</f>
        <v/>
      </c>
      <c r="B52" s="18" t="n"/>
      <c r="C52" s="18" t="n"/>
      <c r="D52" s="22" t="n"/>
      <c r="E52" s="23" t="n"/>
      <c r="F52" s="47" t="n"/>
      <c r="G52" s="22" t="n"/>
      <c r="H52" s="48">
        <f>IF(OR($C52="",$G52="",$N52="",$N52="Excluded"),"",Assumptions!$B$5)</f>
        <v/>
      </c>
      <c r="I52" s="48">
        <f>IF(OR($C52="",$D52="",$E52="",$F52="",$N52="",$N52="Excluded"),"",IFERROR($D52*$F52,""))</f>
        <v/>
      </c>
      <c r="J52" s="48">
        <f>IF(OR($C52="",$G52="",$N52="",$N52="Excluded"),"",IFERROR($G52*$H52,""))</f>
        <v/>
      </c>
      <c r="K52" s="26">
        <f>IF(OR($B52="",$N52="",$N52="Excluded"),"",IFERROR(VLOOKUP($B52,Assumptions!$A$13:$B$18,2,FALSE),""))</f>
        <v/>
      </c>
      <c r="L52" s="48">
        <f>IF(OR($C52="",$N52="",$N52="Excluded",COUNT($I52,$J52)=0),"",IFERROR((IF($I52="",0,$I52)+IF($J52="",0,$J52))*(1+$K52),""))</f>
        <v/>
      </c>
      <c r="M52" s="18" t="n"/>
      <c r="N52" s="18" t="n"/>
    </row>
    <row r="53" ht="28" customHeight="1">
      <c r="A53" s="27">
        <f>IF($C53="","",ROW()-9)</f>
        <v/>
      </c>
      <c r="B53" s="18" t="n"/>
      <c r="C53" s="18" t="n"/>
      <c r="D53" s="22" t="n"/>
      <c r="E53" s="23" t="n"/>
      <c r="F53" s="47" t="n"/>
      <c r="G53" s="22" t="n"/>
      <c r="H53" s="49">
        <f>IF(OR($C53="",$G53="",$N53="",$N53="Excluded"),"",Assumptions!$B$5)</f>
        <v/>
      </c>
      <c r="I53" s="49">
        <f>IF(OR($C53="",$D53="",$E53="",$F53="",$N53="",$N53="Excluded"),"",IFERROR($D53*$F53,""))</f>
        <v/>
      </c>
      <c r="J53" s="49">
        <f>IF(OR($C53="",$G53="",$N53="",$N53="Excluded"),"",IFERROR($G53*$H53,""))</f>
        <v/>
      </c>
      <c r="K53" s="29">
        <f>IF(OR($B53="",$N53="",$N53="Excluded"),"",IFERROR(VLOOKUP($B53,Assumptions!$A$13:$B$18,2,FALSE),""))</f>
        <v/>
      </c>
      <c r="L53" s="49">
        <f>IF(OR($C53="",$N53="",$N53="Excluded",COUNT($I53,$J53)=0),"",IFERROR((IF($I53="",0,$I53)+IF($J53="",0,$J53))*(1+$K53),""))</f>
        <v/>
      </c>
      <c r="M53" s="18" t="n"/>
      <c r="N53" s="18" t="n"/>
    </row>
    <row r="54" ht="28" customHeight="1">
      <c r="A54" s="21">
        <f>IF($C54="","",ROW()-9)</f>
        <v/>
      </c>
      <c r="B54" s="18" t="n"/>
      <c r="C54" s="18" t="n"/>
      <c r="D54" s="22" t="n"/>
      <c r="E54" s="23" t="n"/>
      <c r="F54" s="47" t="n"/>
      <c r="G54" s="22" t="n"/>
      <c r="H54" s="48">
        <f>IF(OR($C54="",$G54="",$N54="",$N54="Excluded"),"",Assumptions!$B$5)</f>
        <v/>
      </c>
      <c r="I54" s="48">
        <f>IF(OR($C54="",$D54="",$E54="",$F54="",$N54="",$N54="Excluded"),"",IFERROR($D54*$F54,""))</f>
        <v/>
      </c>
      <c r="J54" s="48">
        <f>IF(OR($C54="",$G54="",$N54="",$N54="Excluded"),"",IFERROR($G54*$H54,""))</f>
        <v/>
      </c>
      <c r="K54" s="26">
        <f>IF(OR($B54="",$N54="",$N54="Excluded"),"",IFERROR(VLOOKUP($B54,Assumptions!$A$13:$B$18,2,FALSE),""))</f>
        <v/>
      </c>
      <c r="L54" s="48">
        <f>IF(OR($C54="",$N54="",$N54="Excluded",COUNT($I54,$J54)=0),"",IFERROR((IF($I54="",0,$I54)+IF($J54="",0,$J54))*(1+$K54),""))</f>
        <v/>
      </c>
      <c r="M54" s="18" t="n"/>
      <c r="N54" s="18" t="n"/>
    </row>
    <row r="55" ht="28" customHeight="1">
      <c r="A55" s="27">
        <f>IF($C55="","",ROW()-9)</f>
        <v/>
      </c>
      <c r="B55" s="18" t="n"/>
      <c r="C55" s="18" t="n"/>
      <c r="D55" s="22" t="n"/>
      <c r="E55" s="23" t="n"/>
      <c r="F55" s="47" t="n"/>
      <c r="G55" s="22" t="n"/>
      <c r="H55" s="49">
        <f>IF(OR($C55="",$G55="",$N55="",$N55="Excluded"),"",Assumptions!$B$5)</f>
        <v/>
      </c>
      <c r="I55" s="49">
        <f>IF(OR($C55="",$D55="",$E55="",$F55="",$N55="",$N55="Excluded"),"",IFERROR($D55*$F55,""))</f>
        <v/>
      </c>
      <c r="J55" s="49">
        <f>IF(OR($C55="",$G55="",$N55="",$N55="Excluded"),"",IFERROR($G55*$H55,""))</f>
        <v/>
      </c>
      <c r="K55" s="29">
        <f>IF(OR($B55="",$N55="",$N55="Excluded"),"",IFERROR(VLOOKUP($B55,Assumptions!$A$13:$B$18,2,FALSE),""))</f>
        <v/>
      </c>
      <c r="L55" s="49">
        <f>IF(OR($C55="",$N55="",$N55="Excluded",COUNT($I55,$J55)=0),"",IFERROR((IF($I55="",0,$I55)+IF($J55="",0,$J55))*(1+$K55),""))</f>
        <v/>
      </c>
      <c r="M55" s="18" t="n"/>
      <c r="N55" s="18" t="n"/>
    </row>
    <row r="56" ht="28" customHeight="1">
      <c r="A56" s="21">
        <f>IF($C56="","",ROW()-9)</f>
        <v/>
      </c>
      <c r="B56" s="18" t="n"/>
      <c r="C56" s="18" t="n"/>
      <c r="D56" s="22" t="n"/>
      <c r="E56" s="23" t="n"/>
      <c r="F56" s="47" t="n"/>
      <c r="G56" s="22" t="n"/>
      <c r="H56" s="48">
        <f>IF(OR($C56="",$G56="",$N56="",$N56="Excluded"),"",Assumptions!$B$5)</f>
        <v/>
      </c>
      <c r="I56" s="48">
        <f>IF(OR($C56="",$D56="",$E56="",$F56="",$N56="",$N56="Excluded"),"",IFERROR($D56*$F56,""))</f>
        <v/>
      </c>
      <c r="J56" s="48">
        <f>IF(OR($C56="",$G56="",$N56="",$N56="Excluded"),"",IFERROR($G56*$H56,""))</f>
        <v/>
      </c>
      <c r="K56" s="26">
        <f>IF(OR($B56="",$N56="",$N56="Excluded"),"",IFERROR(VLOOKUP($B56,Assumptions!$A$13:$B$18,2,FALSE),""))</f>
        <v/>
      </c>
      <c r="L56" s="48">
        <f>IF(OR($C56="",$N56="",$N56="Excluded",COUNT($I56,$J56)=0),"",IFERROR((IF($I56="",0,$I56)+IF($J56="",0,$J56))*(1+$K56),""))</f>
        <v/>
      </c>
      <c r="M56" s="18" t="n"/>
      <c r="N56" s="18" t="n"/>
    </row>
    <row r="57" ht="28" customHeight="1">
      <c r="A57" s="27">
        <f>IF($C57="","",ROW()-9)</f>
        <v/>
      </c>
      <c r="B57" s="18" t="n"/>
      <c r="C57" s="18" t="n"/>
      <c r="D57" s="22" t="n"/>
      <c r="E57" s="23" t="n"/>
      <c r="F57" s="47" t="n"/>
      <c r="G57" s="22" t="n"/>
      <c r="H57" s="49">
        <f>IF(OR($C57="",$G57="",$N57="",$N57="Excluded"),"",Assumptions!$B$5)</f>
        <v/>
      </c>
      <c r="I57" s="49">
        <f>IF(OR($C57="",$D57="",$E57="",$F57="",$N57="",$N57="Excluded"),"",IFERROR($D57*$F57,""))</f>
        <v/>
      </c>
      <c r="J57" s="49">
        <f>IF(OR($C57="",$G57="",$N57="",$N57="Excluded"),"",IFERROR($G57*$H57,""))</f>
        <v/>
      </c>
      <c r="K57" s="29">
        <f>IF(OR($B57="",$N57="",$N57="Excluded"),"",IFERROR(VLOOKUP($B57,Assumptions!$A$13:$B$18,2,FALSE),""))</f>
        <v/>
      </c>
      <c r="L57" s="49">
        <f>IF(OR($C57="",$N57="",$N57="Excluded",COUNT($I57,$J57)=0),"",IFERROR((IF($I57="",0,$I57)+IF($J57="",0,$J57))*(1+$K57),""))</f>
        <v/>
      </c>
      <c r="M57" s="18" t="n"/>
      <c r="N57" s="18" t="n"/>
    </row>
    <row r="58" ht="28" customHeight="1">
      <c r="A58" s="21">
        <f>IF($C58="","",ROW()-9)</f>
        <v/>
      </c>
      <c r="B58" s="18" t="n"/>
      <c r="C58" s="18" t="n"/>
      <c r="D58" s="22" t="n"/>
      <c r="E58" s="23" t="n"/>
      <c r="F58" s="47" t="n"/>
      <c r="G58" s="22" t="n"/>
      <c r="H58" s="48">
        <f>IF(OR($C58="",$G58="",$N58="",$N58="Excluded"),"",Assumptions!$B$5)</f>
        <v/>
      </c>
      <c r="I58" s="48">
        <f>IF(OR($C58="",$D58="",$E58="",$F58="",$N58="",$N58="Excluded"),"",IFERROR($D58*$F58,""))</f>
        <v/>
      </c>
      <c r="J58" s="48">
        <f>IF(OR($C58="",$G58="",$N58="",$N58="Excluded"),"",IFERROR($G58*$H58,""))</f>
        <v/>
      </c>
      <c r="K58" s="26">
        <f>IF(OR($B58="",$N58="",$N58="Excluded"),"",IFERROR(VLOOKUP($B58,Assumptions!$A$13:$B$18,2,FALSE),""))</f>
        <v/>
      </c>
      <c r="L58" s="48">
        <f>IF(OR($C58="",$N58="",$N58="Excluded",COUNT($I58,$J58)=0),"",IFERROR((IF($I58="",0,$I58)+IF($J58="",0,$J58))*(1+$K58),""))</f>
        <v/>
      </c>
      <c r="M58" s="18" t="n"/>
      <c r="N58" s="18" t="n"/>
    </row>
    <row r="59" ht="28" customHeight="1">
      <c r="A59" s="27">
        <f>IF($C59="","",ROW()-9)</f>
        <v/>
      </c>
      <c r="B59" s="18" t="n"/>
      <c r="C59" s="18" t="n"/>
      <c r="D59" s="22" t="n"/>
      <c r="E59" s="23" t="n"/>
      <c r="F59" s="47" t="n"/>
      <c r="G59" s="22" t="n"/>
      <c r="H59" s="49">
        <f>IF(OR($C59="",$G59="",$N59="",$N59="Excluded"),"",Assumptions!$B$5)</f>
        <v/>
      </c>
      <c r="I59" s="49">
        <f>IF(OR($C59="",$D59="",$E59="",$F59="",$N59="",$N59="Excluded"),"",IFERROR($D59*$F59,""))</f>
        <v/>
      </c>
      <c r="J59" s="49">
        <f>IF(OR($C59="",$G59="",$N59="",$N59="Excluded"),"",IFERROR($G59*$H59,""))</f>
        <v/>
      </c>
      <c r="K59" s="29">
        <f>IF(OR($B59="",$N59="",$N59="Excluded"),"",IFERROR(VLOOKUP($B59,Assumptions!$A$13:$B$18,2,FALSE),""))</f>
        <v/>
      </c>
      <c r="L59" s="49">
        <f>IF(OR($C59="",$N59="",$N59="Excluded",COUNT($I59,$J59)=0),"",IFERROR((IF($I59="",0,$I59)+IF($J59="",0,$J59))*(1+$K59),""))</f>
        <v/>
      </c>
      <c r="M59" s="18" t="n"/>
      <c r="N59" s="18" t="n"/>
    </row>
    <row r="60" ht="28" customHeight="1">
      <c r="A60" s="21">
        <f>IF($C60="","",ROW()-9)</f>
        <v/>
      </c>
      <c r="B60" s="18" t="n"/>
      <c r="C60" s="18" t="n"/>
      <c r="D60" s="22" t="n"/>
      <c r="E60" s="23" t="n"/>
      <c r="F60" s="47" t="n"/>
      <c r="G60" s="22" t="n"/>
      <c r="H60" s="48">
        <f>IF(OR($C60="",$G60="",$N60="",$N60="Excluded"),"",Assumptions!$B$5)</f>
        <v/>
      </c>
      <c r="I60" s="48">
        <f>IF(OR($C60="",$D60="",$E60="",$F60="",$N60="",$N60="Excluded"),"",IFERROR($D60*$F60,""))</f>
        <v/>
      </c>
      <c r="J60" s="48">
        <f>IF(OR($C60="",$G60="",$N60="",$N60="Excluded"),"",IFERROR($G60*$H60,""))</f>
        <v/>
      </c>
      <c r="K60" s="26">
        <f>IF(OR($B60="",$N60="",$N60="Excluded"),"",IFERROR(VLOOKUP($B60,Assumptions!$A$13:$B$18,2,FALSE),""))</f>
        <v/>
      </c>
      <c r="L60" s="48">
        <f>IF(OR($C60="",$N60="",$N60="Excluded",COUNT($I60,$J60)=0),"",IFERROR((IF($I60="",0,$I60)+IF($J60="",0,$J60))*(1+$K60),""))</f>
        <v/>
      </c>
      <c r="M60" s="18" t="n"/>
      <c r="N60" s="18" t="n"/>
    </row>
    <row r="61" ht="28" customHeight="1">
      <c r="A61" s="27">
        <f>IF($C61="","",ROW()-9)</f>
        <v/>
      </c>
      <c r="B61" s="18" t="n"/>
      <c r="C61" s="18" t="n"/>
      <c r="D61" s="22" t="n"/>
      <c r="E61" s="23" t="n"/>
      <c r="F61" s="47" t="n"/>
      <c r="G61" s="22" t="n"/>
      <c r="H61" s="49">
        <f>IF(OR($C61="",$G61="",$N61="",$N61="Excluded"),"",Assumptions!$B$5)</f>
        <v/>
      </c>
      <c r="I61" s="49">
        <f>IF(OR($C61="",$D61="",$E61="",$F61="",$N61="",$N61="Excluded"),"",IFERROR($D61*$F61,""))</f>
        <v/>
      </c>
      <c r="J61" s="49">
        <f>IF(OR($C61="",$G61="",$N61="",$N61="Excluded"),"",IFERROR($G61*$H61,""))</f>
        <v/>
      </c>
      <c r="K61" s="29">
        <f>IF(OR($B61="",$N61="",$N61="Excluded"),"",IFERROR(VLOOKUP($B61,Assumptions!$A$13:$B$18,2,FALSE),""))</f>
        <v/>
      </c>
      <c r="L61" s="49">
        <f>IF(OR($C61="",$N61="",$N61="Excluded",COUNT($I61,$J61)=0),"",IFERROR((IF($I61="",0,$I61)+IF($J61="",0,$J61))*(1+$K61),""))</f>
        <v/>
      </c>
      <c r="M61" s="18" t="n"/>
      <c r="N61" s="18" t="n"/>
    </row>
    <row r="62" ht="28" customHeight="1">
      <c r="A62" s="21">
        <f>IF($C62="","",ROW()-9)</f>
        <v/>
      </c>
      <c r="B62" s="18" t="n"/>
      <c r="C62" s="18" t="n"/>
      <c r="D62" s="22" t="n"/>
      <c r="E62" s="23" t="n"/>
      <c r="F62" s="47" t="n"/>
      <c r="G62" s="22" t="n"/>
      <c r="H62" s="48">
        <f>IF(OR($C62="",$G62="",$N62="",$N62="Excluded"),"",Assumptions!$B$5)</f>
        <v/>
      </c>
      <c r="I62" s="48">
        <f>IF(OR($C62="",$D62="",$E62="",$F62="",$N62="",$N62="Excluded"),"",IFERROR($D62*$F62,""))</f>
        <v/>
      </c>
      <c r="J62" s="48">
        <f>IF(OR($C62="",$G62="",$N62="",$N62="Excluded"),"",IFERROR($G62*$H62,""))</f>
        <v/>
      </c>
      <c r="K62" s="26">
        <f>IF(OR($B62="",$N62="",$N62="Excluded"),"",IFERROR(VLOOKUP($B62,Assumptions!$A$13:$B$18,2,FALSE),""))</f>
        <v/>
      </c>
      <c r="L62" s="48">
        <f>IF(OR($C62="",$N62="",$N62="Excluded",COUNT($I62,$J62)=0),"",IFERROR((IF($I62="",0,$I62)+IF($J62="",0,$J62))*(1+$K62),""))</f>
        <v/>
      </c>
      <c r="M62" s="18" t="n"/>
      <c r="N62" s="18" t="n"/>
    </row>
    <row r="63" ht="28" customHeight="1">
      <c r="A63" s="27">
        <f>IF($C63="","",ROW()-9)</f>
        <v/>
      </c>
      <c r="B63" s="18" t="n"/>
      <c r="C63" s="18" t="n"/>
      <c r="D63" s="22" t="n"/>
      <c r="E63" s="23" t="n"/>
      <c r="F63" s="47" t="n"/>
      <c r="G63" s="22" t="n"/>
      <c r="H63" s="49">
        <f>IF(OR($C63="",$G63="",$N63="",$N63="Excluded"),"",Assumptions!$B$5)</f>
        <v/>
      </c>
      <c r="I63" s="49">
        <f>IF(OR($C63="",$D63="",$E63="",$F63="",$N63="",$N63="Excluded"),"",IFERROR($D63*$F63,""))</f>
        <v/>
      </c>
      <c r="J63" s="49">
        <f>IF(OR($C63="",$G63="",$N63="",$N63="Excluded"),"",IFERROR($G63*$H63,""))</f>
        <v/>
      </c>
      <c r="K63" s="29">
        <f>IF(OR($B63="",$N63="",$N63="Excluded"),"",IFERROR(VLOOKUP($B63,Assumptions!$A$13:$B$18,2,FALSE),""))</f>
        <v/>
      </c>
      <c r="L63" s="49">
        <f>IF(OR($C63="",$N63="",$N63="Excluded",COUNT($I63,$J63)=0),"",IFERROR((IF($I63="",0,$I63)+IF($J63="",0,$J63))*(1+$K63),""))</f>
        <v/>
      </c>
      <c r="M63" s="18" t="n"/>
      <c r="N63" s="18" t="n"/>
    </row>
    <row r="64" ht="28" customHeight="1">
      <c r="A64" s="21">
        <f>IF($C64="","",ROW()-9)</f>
        <v/>
      </c>
      <c r="B64" s="18" t="n"/>
      <c r="C64" s="18" t="n"/>
      <c r="D64" s="22" t="n"/>
      <c r="E64" s="23" t="n"/>
      <c r="F64" s="47" t="n"/>
      <c r="G64" s="22" t="n"/>
      <c r="H64" s="48">
        <f>IF(OR($C64="",$G64="",$N64="",$N64="Excluded"),"",Assumptions!$B$5)</f>
        <v/>
      </c>
      <c r="I64" s="48">
        <f>IF(OR($C64="",$D64="",$E64="",$F64="",$N64="",$N64="Excluded"),"",IFERROR($D64*$F64,""))</f>
        <v/>
      </c>
      <c r="J64" s="48">
        <f>IF(OR($C64="",$G64="",$N64="",$N64="Excluded"),"",IFERROR($G64*$H64,""))</f>
        <v/>
      </c>
      <c r="K64" s="26">
        <f>IF(OR($B64="",$N64="",$N64="Excluded"),"",IFERROR(VLOOKUP($B64,Assumptions!$A$13:$B$18,2,FALSE),""))</f>
        <v/>
      </c>
      <c r="L64" s="48">
        <f>IF(OR($C64="",$N64="",$N64="Excluded",COUNT($I64,$J64)=0),"",IFERROR((IF($I64="",0,$I64)+IF($J64="",0,$J64))*(1+$K64),""))</f>
        <v/>
      </c>
      <c r="M64" s="18" t="n"/>
      <c r="N64" s="18" t="n"/>
    </row>
    <row r="65" ht="28" customHeight="1">
      <c r="A65" s="27">
        <f>IF($C65="","",ROW()-9)</f>
        <v/>
      </c>
      <c r="B65" s="18" t="n"/>
      <c r="C65" s="18" t="n"/>
      <c r="D65" s="22" t="n"/>
      <c r="E65" s="23" t="n"/>
      <c r="F65" s="47" t="n"/>
      <c r="G65" s="22" t="n"/>
      <c r="H65" s="49">
        <f>IF(OR($C65="",$G65="",$N65="",$N65="Excluded"),"",Assumptions!$B$5)</f>
        <v/>
      </c>
      <c r="I65" s="49">
        <f>IF(OR($C65="",$D65="",$E65="",$F65="",$N65="",$N65="Excluded"),"",IFERROR($D65*$F65,""))</f>
        <v/>
      </c>
      <c r="J65" s="49">
        <f>IF(OR($C65="",$G65="",$N65="",$N65="Excluded"),"",IFERROR($G65*$H65,""))</f>
        <v/>
      </c>
      <c r="K65" s="29">
        <f>IF(OR($B65="",$N65="",$N65="Excluded"),"",IFERROR(VLOOKUP($B65,Assumptions!$A$13:$B$18,2,FALSE),""))</f>
        <v/>
      </c>
      <c r="L65" s="49">
        <f>IF(OR($C65="",$N65="",$N65="Excluded",COUNT($I65,$J65)=0),"",IFERROR((IF($I65="",0,$I65)+IF($J65="",0,$J65))*(1+$K65),""))</f>
        <v/>
      </c>
      <c r="M65" s="18" t="n"/>
      <c r="N65" s="18" t="n"/>
    </row>
    <row r="66" ht="28" customHeight="1">
      <c r="A66" s="21">
        <f>IF($C66="","",ROW()-9)</f>
        <v/>
      </c>
      <c r="B66" s="18" t="n"/>
      <c r="C66" s="18" t="n"/>
      <c r="D66" s="22" t="n"/>
      <c r="E66" s="23" t="n"/>
      <c r="F66" s="47" t="n"/>
      <c r="G66" s="22" t="n"/>
      <c r="H66" s="48">
        <f>IF(OR($C66="",$G66="",$N66="",$N66="Excluded"),"",Assumptions!$B$5)</f>
        <v/>
      </c>
      <c r="I66" s="48">
        <f>IF(OR($C66="",$D66="",$E66="",$F66="",$N66="",$N66="Excluded"),"",IFERROR($D66*$F66,""))</f>
        <v/>
      </c>
      <c r="J66" s="48">
        <f>IF(OR($C66="",$G66="",$N66="",$N66="Excluded"),"",IFERROR($G66*$H66,""))</f>
        <v/>
      </c>
      <c r="K66" s="26">
        <f>IF(OR($B66="",$N66="",$N66="Excluded"),"",IFERROR(VLOOKUP($B66,Assumptions!$A$13:$B$18,2,FALSE),""))</f>
        <v/>
      </c>
      <c r="L66" s="48">
        <f>IF(OR($C66="",$N66="",$N66="Excluded",COUNT($I66,$J66)=0),"",IFERROR((IF($I66="",0,$I66)+IF($J66="",0,$J66))*(1+$K66),""))</f>
        <v/>
      </c>
      <c r="M66" s="18" t="n"/>
      <c r="N66" s="18" t="n"/>
    </row>
    <row r="67" ht="28" customHeight="1">
      <c r="A67" s="27">
        <f>IF($C67="","",ROW()-9)</f>
        <v/>
      </c>
      <c r="B67" s="18" t="n"/>
      <c r="C67" s="18" t="n"/>
      <c r="D67" s="22" t="n"/>
      <c r="E67" s="23" t="n"/>
      <c r="F67" s="47" t="n"/>
      <c r="G67" s="22" t="n"/>
      <c r="H67" s="49">
        <f>IF(OR($C67="",$G67="",$N67="",$N67="Excluded"),"",Assumptions!$B$5)</f>
        <v/>
      </c>
      <c r="I67" s="49">
        <f>IF(OR($C67="",$D67="",$E67="",$F67="",$N67="",$N67="Excluded"),"",IFERROR($D67*$F67,""))</f>
        <v/>
      </c>
      <c r="J67" s="49">
        <f>IF(OR($C67="",$G67="",$N67="",$N67="Excluded"),"",IFERROR($G67*$H67,""))</f>
        <v/>
      </c>
      <c r="K67" s="29">
        <f>IF(OR($B67="",$N67="",$N67="Excluded"),"",IFERROR(VLOOKUP($B67,Assumptions!$A$13:$B$18,2,FALSE),""))</f>
        <v/>
      </c>
      <c r="L67" s="49">
        <f>IF(OR($C67="",$N67="",$N67="Excluded",COUNT($I67,$J67)=0),"",IFERROR((IF($I67="",0,$I67)+IF($J67="",0,$J67))*(1+$K67),""))</f>
        <v/>
      </c>
      <c r="M67" s="18" t="n"/>
      <c r="N67" s="18" t="n"/>
    </row>
    <row r="68" ht="28" customHeight="1">
      <c r="A68" s="21">
        <f>IF($C68="","",ROW()-9)</f>
        <v/>
      </c>
      <c r="B68" s="18" t="n"/>
      <c r="C68" s="18" t="n"/>
      <c r="D68" s="22" t="n"/>
      <c r="E68" s="23" t="n"/>
      <c r="F68" s="47" t="n"/>
      <c r="G68" s="22" t="n"/>
      <c r="H68" s="48">
        <f>IF(OR($C68="",$G68="",$N68="",$N68="Excluded"),"",Assumptions!$B$5)</f>
        <v/>
      </c>
      <c r="I68" s="48">
        <f>IF(OR($C68="",$D68="",$E68="",$F68="",$N68="",$N68="Excluded"),"",IFERROR($D68*$F68,""))</f>
        <v/>
      </c>
      <c r="J68" s="48">
        <f>IF(OR($C68="",$G68="",$N68="",$N68="Excluded"),"",IFERROR($G68*$H68,""))</f>
        <v/>
      </c>
      <c r="K68" s="26">
        <f>IF(OR($B68="",$N68="",$N68="Excluded"),"",IFERROR(VLOOKUP($B68,Assumptions!$A$13:$B$18,2,FALSE),""))</f>
        <v/>
      </c>
      <c r="L68" s="48">
        <f>IF(OR($C68="",$N68="",$N68="Excluded",COUNT($I68,$J68)=0),"",IFERROR((IF($I68="",0,$I68)+IF($J68="",0,$J68))*(1+$K68),""))</f>
        <v/>
      </c>
      <c r="M68" s="18" t="n"/>
      <c r="N68" s="18" t="n"/>
    </row>
    <row r="69" ht="28" customHeight="1">
      <c r="A69" s="27">
        <f>IF($C69="","",ROW()-9)</f>
        <v/>
      </c>
      <c r="B69" s="18" t="n"/>
      <c r="C69" s="18" t="n"/>
      <c r="D69" s="22" t="n"/>
      <c r="E69" s="23" t="n"/>
      <c r="F69" s="47" t="n"/>
      <c r="G69" s="22" t="n"/>
      <c r="H69" s="49">
        <f>IF(OR($C69="",$G69="",$N69="",$N69="Excluded"),"",Assumptions!$B$5)</f>
        <v/>
      </c>
      <c r="I69" s="49">
        <f>IF(OR($C69="",$D69="",$E69="",$F69="",$N69="",$N69="Excluded"),"",IFERROR($D69*$F69,""))</f>
        <v/>
      </c>
      <c r="J69" s="49">
        <f>IF(OR($C69="",$G69="",$N69="",$N69="Excluded"),"",IFERROR($G69*$H69,""))</f>
        <v/>
      </c>
      <c r="K69" s="29">
        <f>IF(OR($B69="",$N69="",$N69="Excluded"),"",IFERROR(VLOOKUP($B69,Assumptions!$A$13:$B$18,2,FALSE),""))</f>
        <v/>
      </c>
      <c r="L69" s="49">
        <f>IF(OR($C69="",$N69="",$N69="Excluded",COUNT($I69,$J69)=0),"",IFERROR((IF($I69="",0,$I69)+IF($J69="",0,$J69))*(1+$K69),""))</f>
        <v/>
      </c>
      <c r="M69" s="18" t="n"/>
      <c r="N69" s="18" t="n"/>
    </row>
    <row r="70" ht="28" customHeight="1">
      <c r="A70" s="21">
        <f>IF($C70="","",ROW()-9)</f>
        <v/>
      </c>
      <c r="B70" s="18" t="n"/>
      <c r="C70" s="18" t="n"/>
      <c r="D70" s="22" t="n"/>
      <c r="E70" s="23" t="n"/>
      <c r="F70" s="47" t="n"/>
      <c r="G70" s="22" t="n"/>
      <c r="H70" s="48">
        <f>IF(OR($C70="",$G70="",$N70="",$N70="Excluded"),"",Assumptions!$B$5)</f>
        <v/>
      </c>
      <c r="I70" s="48">
        <f>IF(OR($C70="",$D70="",$E70="",$F70="",$N70="",$N70="Excluded"),"",IFERROR($D70*$F70,""))</f>
        <v/>
      </c>
      <c r="J70" s="48">
        <f>IF(OR($C70="",$G70="",$N70="",$N70="Excluded"),"",IFERROR($G70*$H70,""))</f>
        <v/>
      </c>
      <c r="K70" s="26">
        <f>IF(OR($B70="",$N70="",$N70="Excluded"),"",IFERROR(VLOOKUP($B70,Assumptions!$A$13:$B$18,2,FALSE),""))</f>
        <v/>
      </c>
      <c r="L70" s="48">
        <f>IF(OR($C70="",$N70="",$N70="Excluded",COUNT($I70,$J70)=0),"",IFERROR((IF($I70="",0,$I70)+IF($J70="",0,$J70))*(1+$K70),""))</f>
        <v/>
      </c>
      <c r="M70" s="18" t="n"/>
      <c r="N70" s="18" t="n"/>
    </row>
    <row r="71" ht="28" customHeight="1">
      <c r="A71" s="27">
        <f>IF($C71="","",ROW()-9)</f>
        <v/>
      </c>
      <c r="B71" s="18" t="n"/>
      <c r="C71" s="18" t="n"/>
      <c r="D71" s="22" t="n"/>
      <c r="E71" s="23" t="n"/>
      <c r="F71" s="47" t="n"/>
      <c r="G71" s="22" t="n"/>
      <c r="H71" s="49">
        <f>IF(OR($C71="",$G71="",$N71="",$N71="Excluded"),"",Assumptions!$B$5)</f>
        <v/>
      </c>
      <c r="I71" s="49">
        <f>IF(OR($C71="",$D71="",$E71="",$F71="",$N71="",$N71="Excluded"),"",IFERROR($D71*$F71,""))</f>
        <v/>
      </c>
      <c r="J71" s="49">
        <f>IF(OR($C71="",$G71="",$N71="",$N71="Excluded"),"",IFERROR($G71*$H71,""))</f>
        <v/>
      </c>
      <c r="K71" s="29">
        <f>IF(OR($B71="",$N71="",$N71="Excluded"),"",IFERROR(VLOOKUP($B71,Assumptions!$A$13:$B$18,2,FALSE),""))</f>
        <v/>
      </c>
      <c r="L71" s="49">
        <f>IF(OR($C71="",$N71="",$N71="Excluded",COUNT($I71,$J71)=0),"",IFERROR((IF($I71="",0,$I71)+IF($J71="",0,$J71))*(1+$K71),""))</f>
        <v/>
      </c>
      <c r="M71" s="18" t="n"/>
      <c r="N71" s="18" t="n"/>
    </row>
    <row r="72" ht="28" customHeight="1">
      <c r="A72" s="21">
        <f>IF($C72="","",ROW()-9)</f>
        <v/>
      </c>
      <c r="B72" s="18" t="n"/>
      <c r="C72" s="18" t="n"/>
      <c r="D72" s="22" t="n"/>
      <c r="E72" s="23" t="n"/>
      <c r="F72" s="47" t="n"/>
      <c r="G72" s="22" t="n"/>
      <c r="H72" s="48">
        <f>IF(OR($C72="",$G72="",$N72="",$N72="Excluded"),"",Assumptions!$B$5)</f>
        <v/>
      </c>
      <c r="I72" s="48">
        <f>IF(OR($C72="",$D72="",$E72="",$F72="",$N72="",$N72="Excluded"),"",IFERROR($D72*$F72,""))</f>
        <v/>
      </c>
      <c r="J72" s="48">
        <f>IF(OR($C72="",$G72="",$N72="",$N72="Excluded"),"",IFERROR($G72*$H72,""))</f>
        <v/>
      </c>
      <c r="K72" s="26">
        <f>IF(OR($B72="",$N72="",$N72="Excluded"),"",IFERROR(VLOOKUP($B72,Assumptions!$A$13:$B$18,2,FALSE),""))</f>
        <v/>
      </c>
      <c r="L72" s="48">
        <f>IF(OR($C72="",$N72="",$N72="Excluded",COUNT($I72,$J72)=0),"",IFERROR((IF($I72="",0,$I72)+IF($J72="",0,$J72))*(1+$K72),""))</f>
        <v/>
      </c>
      <c r="M72" s="18" t="n"/>
      <c r="N72" s="18" t="n"/>
    </row>
    <row r="73" ht="28" customHeight="1">
      <c r="A73" s="27">
        <f>IF($C73="","",ROW()-9)</f>
        <v/>
      </c>
      <c r="B73" s="18" t="n"/>
      <c r="C73" s="18" t="n"/>
      <c r="D73" s="22" t="n"/>
      <c r="E73" s="23" t="n"/>
      <c r="F73" s="47" t="n"/>
      <c r="G73" s="22" t="n"/>
      <c r="H73" s="49">
        <f>IF(OR($C73="",$G73="",$N73="",$N73="Excluded"),"",Assumptions!$B$5)</f>
        <v/>
      </c>
      <c r="I73" s="49">
        <f>IF(OR($C73="",$D73="",$E73="",$F73="",$N73="",$N73="Excluded"),"",IFERROR($D73*$F73,""))</f>
        <v/>
      </c>
      <c r="J73" s="49">
        <f>IF(OR($C73="",$G73="",$N73="",$N73="Excluded"),"",IFERROR($G73*$H73,""))</f>
        <v/>
      </c>
      <c r="K73" s="29">
        <f>IF(OR($B73="",$N73="",$N73="Excluded"),"",IFERROR(VLOOKUP($B73,Assumptions!$A$13:$B$18,2,FALSE),""))</f>
        <v/>
      </c>
      <c r="L73" s="49">
        <f>IF(OR($C73="",$N73="",$N73="Excluded",COUNT($I73,$J73)=0),"",IFERROR((IF($I73="",0,$I73)+IF($J73="",0,$J73))*(1+$K73),""))</f>
        <v/>
      </c>
      <c r="M73" s="18" t="n"/>
      <c r="N73" s="18" t="n"/>
    </row>
    <row r="74" ht="28" customHeight="1">
      <c r="A74" s="21">
        <f>IF($C74="","",ROW()-9)</f>
        <v/>
      </c>
      <c r="B74" s="18" t="n"/>
      <c r="C74" s="18" t="n"/>
      <c r="D74" s="22" t="n"/>
      <c r="E74" s="23" t="n"/>
      <c r="F74" s="47" t="n"/>
      <c r="G74" s="22" t="n"/>
      <c r="H74" s="48">
        <f>IF(OR($C74="",$G74="",$N74="",$N74="Excluded"),"",Assumptions!$B$5)</f>
        <v/>
      </c>
      <c r="I74" s="48">
        <f>IF(OR($C74="",$D74="",$E74="",$F74="",$N74="",$N74="Excluded"),"",IFERROR($D74*$F74,""))</f>
        <v/>
      </c>
      <c r="J74" s="48">
        <f>IF(OR($C74="",$G74="",$N74="",$N74="Excluded"),"",IFERROR($G74*$H74,""))</f>
        <v/>
      </c>
      <c r="K74" s="26">
        <f>IF(OR($B74="",$N74="",$N74="Excluded"),"",IFERROR(VLOOKUP($B74,Assumptions!$A$13:$B$18,2,FALSE),""))</f>
        <v/>
      </c>
      <c r="L74" s="48">
        <f>IF(OR($C74="",$N74="",$N74="Excluded",COUNT($I74,$J74)=0),"",IFERROR((IF($I74="",0,$I74)+IF($J74="",0,$J74))*(1+$K74),""))</f>
        <v/>
      </c>
      <c r="M74" s="18" t="n"/>
      <c r="N74" s="18" t="n"/>
    </row>
    <row r="75" ht="28" customHeight="1">
      <c r="A75" s="27">
        <f>IF($C75="","",ROW()-9)</f>
        <v/>
      </c>
      <c r="B75" s="18" t="n"/>
      <c r="C75" s="18" t="n"/>
      <c r="D75" s="22" t="n"/>
      <c r="E75" s="23" t="n"/>
      <c r="F75" s="47" t="n"/>
      <c r="G75" s="22" t="n"/>
      <c r="H75" s="49">
        <f>IF(OR($C75="",$G75="",$N75="",$N75="Excluded"),"",Assumptions!$B$5)</f>
        <v/>
      </c>
      <c r="I75" s="49">
        <f>IF(OR($C75="",$D75="",$E75="",$F75="",$N75="",$N75="Excluded"),"",IFERROR($D75*$F75,""))</f>
        <v/>
      </c>
      <c r="J75" s="49">
        <f>IF(OR($C75="",$G75="",$N75="",$N75="Excluded"),"",IFERROR($G75*$H75,""))</f>
        <v/>
      </c>
      <c r="K75" s="29">
        <f>IF(OR($B75="",$N75="",$N75="Excluded"),"",IFERROR(VLOOKUP($B75,Assumptions!$A$13:$B$18,2,FALSE),""))</f>
        <v/>
      </c>
      <c r="L75" s="49">
        <f>IF(OR($C75="",$N75="",$N75="Excluded",COUNT($I75,$J75)=0),"",IFERROR((IF($I75="",0,$I75)+IF($J75="",0,$J75))*(1+$K75),""))</f>
        <v/>
      </c>
      <c r="M75" s="18" t="n"/>
      <c r="N75" s="18" t="n"/>
    </row>
    <row r="76" ht="28" customHeight="1">
      <c r="A76" s="21">
        <f>IF($C76="","",ROW()-9)</f>
        <v/>
      </c>
      <c r="B76" s="18" t="n"/>
      <c r="C76" s="18" t="n"/>
      <c r="D76" s="22" t="n"/>
      <c r="E76" s="23" t="n"/>
      <c r="F76" s="47" t="n"/>
      <c r="G76" s="22" t="n"/>
      <c r="H76" s="48">
        <f>IF(OR($C76="",$G76="",$N76="",$N76="Excluded"),"",Assumptions!$B$5)</f>
        <v/>
      </c>
      <c r="I76" s="48">
        <f>IF(OR($C76="",$D76="",$E76="",$F76="",$N76="",$N76="Excluded"),"",IFERROR($D76*$F76,""))</f>
        <v/>
      </c>
      <c r="J76" s="48">
        <f>IF(OR($C76="",$G76="",$N76="",$N76="Excluded"),"",IFERROR($G76*$H76,""))</f>
        <v/>
      </c>
      <c r="K76" s="26">
        <f>IF(OR($B76="",$N76="",$N76="Excluded"),"",IFERROR(VLOOKUP($B76,Assumptions!$A$13:$B$18,2,FALSE),""))</f>
        <v/>
      </c>
      <c r="L76" s="48">
        <f>IF(OR($C76="",$N76="",$N76="Excluded",COUNT($I76,$J76)=0),"",IFERROR((IF($I76="",0,$I76)+IF($J76="",0,$J76))*(1+$K76),""))</f>
        <v/>
      </c>
      <c r="M76" s="18" t="n"/>
      <c r="N76" s="18" t="n"/>
    </row>
    <row r="77" ht="28" customHeight="1">
      <c r="A77" s="27">
        <f>IF($C77="","",ROW()-9)</f>
        <v/>
      </c>
      <c r="B77" s="18" t="n"/>
      <c r="C77" s="18" t="n"/>
      <c r="D77" s="22" t="n"/>
      <c r="E77" s="23" t="n"/>
      <c r="F77" s="47" t="n"/>
      <c r="G77" s="22" t="n"/>
      <c r="H77" s="49">
        <f>IF(OR($C77="",$G77="",$N77="",$N77="Excluded"),"",Assumptions!$B$5)</f>
        <v/>
      </c>
      <c r="I77" s="49">
        <f>IF(OR($C77="",$D77="",$E77="",$F77="",$N77="",$N77="Excluded"),"",IFERROR($D77*$F77,""))</f>
        <v/>
      </c>
      <c r="J77" s="49">
        <f>IF(OR($C77="",$G77="",$N77="",$N77="Excluded"),"",IFERROR($G77*$H77,""))</f>
        <v/>
      </c>
      <c r="K77" s="29">
        <f>IF(OR($B77="",$N77="",$N77="Excluded"),"",IFERROR(VLOOKUP($B77,Assumptions!$A$13:$B$18,2,FALSE),""))</f>
        <v/>
      </c>
      <c r="L77" s="49">
        <f>IF(OR($C77="",$N77="",$N77="Excluded",COUNT($I77,$J77)=0),"",IFERROR((IF($I77="",0,$I77)+IF($J77="",0,$J77))*(1+$K77),""))</f>
        <v/>
      </c>
      <c r="M77" s="18" t="n"/>
      <c r="N77" s="18" t="n"/>
    </row>
    <row r="78" ht="28" customHeight="1">
      <c r="A78" s="21">
        <f>IF($C78="","",ROW()-9)</f>
        <v/>
      </c>
      <c r="B78" s="18" t="n"/>
      <c r="C78" s="18" t="n"/>
      <c r="D78" s="22" t="n"/>
      <c r="E78" s="23" t="n"/>
      <c r="F78" s="47" t="n"/>
      <c r="G78" s="22" t="n"/>
      <c r="H78" s="48">
        <f>IF(OR($C78="",$G78="",$N78="",$N78="Excluded"),"",Assumptions!$B$5)</f>
        <v/>
      </c>
      <c r="I78" s="48">
        <f>IF(OR($C78="",$D78="",$E78="",$F78="",$N78="",$N78="Excluded"),"",IFERROR($D78*$F78,""))</f>
        <v/>
      </c>
      <c r="J78" s="48">
        <f>IF(OR($C78="",$G78="",$N78="",$N78="Excluded"),"",IFERROR($G78*$H78,""))</f>
        <v/>
      </c>
      <c r="K78" s="26">
        <f>IF(OR($B78="",$N78="",$N78="Excluded"),"",IFERROR(VLOOKUP($B78,Assumptions!$A$13:$B$18,2,FALSE),""))</f>
        <v/>
      </c>
      <c r="L78" s="48">
        <f>IF(OR($C78="",$N78="",$N78="Excluded",COUNT($I78,$J78)=0),"",IFERROR((IF($I78="",0,$I78)+IF($J78="",0,$J78))*(1+$K78),""))</f>
        <v/>
      </c>
      <c r="M78" s="18" t="n"/>
      <c r="N78" s="18" t="n"/>
    </row>
    <row r="79" ht="28" customHeight="1">
      <c r="A79" s="27">
        <f>IF($C79="","",ROW()-9)</f>
        <v/>
      </c>
      <c r="B79" s="18" t="n"/>
      <c r="C79" s="18" t="n"/>
      <c r="D79" s="22" t="n"/>
      <c r="E79" s="23" t="n"/>
      <c r="F79" s="47" t="n"/>
      <c r="G79" s="22" t="n"/>
      <c r="H79" s="49">
        <f>IF(OR($C79="",$G79="",$N79="",$N79="Excluded"),"",Assumptions!$B$5)</f>
        <v/>
      </c>
      <c r="I79" s="49">
        <f>IF(OR($C79="",$D79="",$E79="",$F79="",$N79="",$N79="Excluded"),"",IFERROR($D79*$F79,""))</f>
        <v/>
      </c>
      <c r="J79" s="49">
        <f>IF(OR($C79="",$G79="",$N79="",$N79="Excluded"),"",IFERROR($G79*$H79,""))</f>
        <v/>
      </c>
      <c r="K79" s="29">
        <f>IF(OR($B79="",$N79="",$N79="Excluded"),"",IFERROR(VLOOKUP($B79,Assumptions!$A$13:$B$18,2,FALSE),""))</f>
        <v/>
      </c>
      <c r="L79" s="49">
        <f>IF(OR($C79="",$N79="",$N79="Excluded",COUNT($I79,$J79)=0),"",IFERROR((IF($I79="",0,$I79)+IF($J79="",0,$J79))*(1+$K79),""))</f>
        <v/>
      </c>
      <c r="M79" s="18" t="n"/>
      <c r="N79" s="18" t="n"/>
    </row>
    <row r="80" ht="28" customHeight="1">
      <c r="A80" s="21">
        <f>IF($C80="","",ROW()-9)</f>
        <v/>
      </c>
      <c r="B80" s="18" t="n"/>
      <c r="C80" s="18" t="n"/>
      <c r="D80" s="22" t="n"/>
      <c r="E80" s="23" t="n"/>
      <c r="F80" s="47" t="n"/>
      <c r="G80" s="22" t="n"/>
      <c r="H80" s="48">
        <f>IF(OR($C80="",$G80="",$N80="",$N80="Excluded"),"",Assumptions!$B$5)</f>
        <v/>
      </c>
      <c r="I80" s="48">
        <f>IF(OR($C80="",$D80="",$E80="",$F80="",$N80="",$N80="Excluded"),"",IFERROR($D80*$F80,""))</f>
        <v/>
      </c>
      <c r="J80" s="48">
        <f>IF(OR($C80="",$G80="",$N80="",$N80="Excluded"),"",IFERROR($G80*$H80,""))</f>
        <v/>
      </c>
      <c r="K80" s="26">
        <f>IF(OR($B80="",$N80="",$N80="Excluded"),"",IFERROR(VLOOKUP($B80,Assumptions!$A$13:$B$18,2,FALSE),""))</f>
        <v/>
      </c>
      <c r="L80" s="48">
        <f>IF(OR($C80="",$N80="",$N80="Excluded",COUNT($I80,$J80)=0),"",IFERROR((IF($I80="",0,$I80)+IF($J80="",0,$J80))*(1+$K80),""))</f>
        <v/>
      </c>
      <c r="M80" s="18" t="n"/>
      <c r="N80" s="18" t="n"/>
    </row>
    <row r="81" ht="28" customHeight="1">
      <c r="A81" s="27">
        <f>IF($C81="","",ROW()-9)</f>
        <v/>
      </c>
      <c r="B81" s="18" t="n"/>
      <c r="C81" s="18" t="n"/>
      <c r="D81" s="22" t="n"/>
      <c r="E81" s="23" t="n"/>
      <c r="F81" s="47" t="n"/>
      <c r="G81" s="22" t="n"/>
      <c r="H81" s="49">
        <f>IF(OR($C81="",$G81="",$N81="",$N81="Excluded"),"",Assumptions!$B$5)</f>
        <v/>
      </c>
      <c r="I81" s="49">
        <f>IF(OR($C81="",$D81="",$E81="",$F81="",$N81="",$N81="Excluded"),"",IFERROR($D81*$F81,""))</f>
        <v/>
      </c>
      <c r="J81" s="49">
        <f>IF(OR($C81="",$G81="",$N81="",$N81="Excluded"),"",IFERROR($G81*$H81,""))</f>
        <v/>
      </c>
      <c r="K81" s="29">
        <f>IF(OR($B81="",$N81="",$N81="Excluded"),"",IFERROR(VLOOKUP($B81,Assumptions!$A$13:$B$18,2,FALSE),""))</f>
        <v/>
      </c>
      <c r="L81" s="49">
        <f>IF(OR($C81="",$N81="",$N81="Excluded",COUNT($I81,$J81)=0),"",IFERROR((IF($I81="",0,$I81)+IF($J81="",0,$J81))*(1+$K81),""))</f>
        <v/>
      </c>
      <c r="M81" s="18" t="n"/>
      <c r="N81" s="18" t="n"/>
    </row>
    <row r="82" ht="28" customHeight="1">
      <c r="A82" s="21">
        <f>IF($C82="","",ROW()-9)</f>
        <v/>
      </c>
      <c r="B82" s="18" t="n"/>
      <c r="C82" s="18" t="n"/>
      <c r="D82" s="22" t="n"/>
      <c r="E82" s="23" t="n"/>
      <c r="F82" s="47" t="n"/>
      <c r="G82" s="22" t="n"/>
      <c r="H82" s="48">
        <f>IF(OR($C82="",$G82="",$N82="",$N82="Excluded"),"",Assumptions!$B$5)</f>
        <v/>
      </c>
      <c r="I82" s="48">
        <f>IF(OR($C82="",$D82="",$E82="",$F82="",$N82="",$N82="Excluded"),"",IFERROR($D82*$F82,""))</f>
        <v/>
      </c>
      <c r="J82" s="48">
        <f>IF(OR($C82="",$G82="",$N82="",$N82="Excluded"),"",IFERROR($G82*$H82,""))</f>
        <v/>
      </c>
      <c r="K82" s="26">
        <f>IF(OR($B82="",$N82="",$N82="Excluded"),"",IFERROR(VLOOKUP($B82,Assumptions!$A$13:$B$18,2,FALSE),""))</f>
        <v/>
      </c>
      <c r="L82" s="48">
        <f>IF(OR($C82="",$N82="",$N82="Excluded",COUNT($I82,$J82)=0),"",IFERROR((IF($I82="",0,$I82)+IF($J82="",0,$J82))*(1+$K82),""))</f>
        <v/>
      </c>
      <c r="M82" s="18" t="n"/>
      <c r="N82" s="18" t="n"/>
    </row>
    <row r="83" ht="28" customHeight="1">
      <c r="A83" s="27">
        <f>IF($C83="","",ROW()-9)</f>
        <v/>
      </c>
      <c r="B83" s="18" t="n"/>
      <c r="C83" s="18" t="n"/>
      <c r="D83" s="22" t="n"/>
      <c r="E83" s="23" t="n"/>
      <c r="F83" s="47" t="n"/>
      <c r="G83" s="22" t="n"/>
      <c r="H83" s="49">
        <f>IF(OR($C83="",$G83="",$N83="",$N83="Excluded"),"",Assumptions!$B$5)</f>
        <v/>
      </c>
      <c r="I83" s="49">
        <f>IF(OR($C83="",$D83="",$E83="",$F83="",$N83="",$N83="Excluded"),"",IFERROR($D83*$F83,""))</f>
        <v/>
      </c>
      <c r="J83" s="49">
        <f>IF(OR($C83="",$G83="",$N83="",$N83="Excluded"),"",IFERROR($G83*$H83,""))</f>
        <v/>
      </c>
      <c r="K83" s="29">
        <f>IF(OR($B83="",$N83="",$N83="Excluded"),"",IFERROR(VLOOKUP($B83,Assumptions!$A$13:$B$18,2,FALSE),""))</f>
        <v/>
      </c>
      <c r="L83" s="49">
        <f>IF(OR($C83="",$N83="",$N83="Excluded",COUNT($I83,$J83)=0),"",IFERROR((IF($I83="",0,$I83)+IF($J83="",0,$J83))*(1+$K83),""))</f>
        <v/>
      </c>
      <c r="M83" s="18" t="n"/>
      <c r="N83" s="18" t="n"/>
    </row>
    <row r="84" ht="28" customHeight="1">
      <c r="A84" s="21">
        <f>IF($C84="","",ROW()-9)</f>
        <v/>
      </c>
      <c r="B84" s="18" t="n"/>
      <c r="C84" s="18" t="n"/>
      <c r="D84" s="22" t="n"/>
      <c r="E84" s="23" t="n"/>
      <c r="F84" s="47" t="n"/>
      <c r="G84" s="22" t="n"/>
      <c r="H84" s="48">
        <f>IF(OR($C84="",$G84="",$N84="",$N84="Excluded"),"",Assumptions!$B$5)</f>
        <v/>
      </c>
      <c r="I84" s="48">
        <f>IF(OR($C84="",$D84="",$E84="",$F84="",$N84="",$N84="Excluded"),"",IFERROR($D84*$F84,""))</f>
        <v/>
      </c>
      <c r="J84" s="48">
        <f>IF(OR($C84="",$G84="",$N84="",$N84="Excluded"),"",IFERROR($G84*$H84,""))</f>
        <v/>
      </c>
      <c r="K84" s="26">
        <f>IF(OR($B84="",$N84="",$N84="Excluded"),"",IFERROR(VLOOKUP($B84,Assumptions!$A$13:$B$18,2,FALSE),""))</f>
        <v/>
      </c>
      <c r="L84" s="48">
        <f>IF(OR($C84="",$N84="",$N84="Excluded",COUNT($I84,$J84)=0),"",IFERROR((IF($I84="",0,$I84)+IF($J84="",0,$J84))*(1+$K84),""))</f>
        <v/>
      </c>
      <c r="M84" s="18" t="n"/>
      <c r="N84" s="18" t="n"/>
    </row>
    <row r="85" ht="28" customHeight="1">
      <c r="A85" s="27">
        <f>IF($C85="","",ROW()-9)</f>
        <v/>
      </c>
      <c r="B85" s="18" t="n"/>
      <c r="C85" s="18" t="n"/>
      <c r="D85" s="22" t="n"/>
      <c r="E85" s="23" t="n"/>
      <c r="F85" s="47" t="n"/>
      <c r="G85" s="22" t="n"/>
      <c r="H85" s="49">
        <f>IF(OR($C85="",$G85="",$N85="",$N85="Excluded"),"",Assumptions!$B$5)</f>
        <v/>
      </c>
      <c r="I85" s="49">
        <f>IF(OR($C85="",$D85="",$E85="",$F85="",$N85="",$N85="Excluded"),"",IFERROR($D85*$F85,""))</f>
        <v/>
      </c>
      <c r="J85" s="49">
        <f>IF(OR($C85="",$G85="",$N85="",$N85="Excluded"),"",IFERROR($G85*$H85,""))</f>
        <v/>
      </c>
      <c r="K85" s="29">
        <f>IF(OR($B85="",$N85="",$N85="Excluded"),"",IFERROR(VLOOKUP($B85,Assumptions!$A$13:$B$18,2,FALSE),""))</f>
        <v/>
      </c>
      <c r="L85" s="49">
        <f>IF(OR($C85="",$N85="",$N85="Excluded",COUNT($I85,$J85)=0),"",IFERROR((IF($I85="",0,$I85)+IF($J85="",0,$J85))*(1+$K85),""))</f>
        <v/>
      </c>
      <c r="M85" s="18" t="n"/>
      <c r="N85" s="18" t="n"/>
    </row>
    <row r="86" ht="28" customHeight="1">
      <c r="A86" s="21">
        <f>IF($C86="","",ROW()-9)</f>
        <v/>
      </c>
      <c r="B86" s="18" t="n"/>
      <c r="C86" s="18" t="n"/>
      <c r="D86" s="22" t="n"/>
      <c r="E86" s="23" t="n"/>
      <c r="F86" s="47" t="n"/>
      <c r="G86" s="22" t="n"/>
      <c r="H86" s="48">
        <f>IF(OR($C86="",$G86="",$N86="",$N86="Excluded"),"",Assumptions!$B$5)</f>
        <v/>
      </c>
      <c r="I86" s="48">
        <f>IF(OR($C86="",$D86="",$E86="",$F86="",$N86="",$N86="Excluded"),"",IFERROR($D86*$F86,""))</f>
        <v/>
      </c>
      <c r="J86" s="48">
        <f>IF(OR($C86="",$G86="",$N86="",$N86="Excluded"),"",IFERROR($G86*$H86,""))</f>
        <v/>
      </c>
      <c r="K86" s="26">
        <f>IF(OR($B86="",$N86="",$N86="Excluded"),"",IFERROR(VLOOKUP($B86,Assumptions!$A$13:$B$18,2,FALSE),""))</f>
        <v/>
      </c>
      <c r="L86" s="48">
        <f>IF(OR($C86="",$N86="",$N86="Excluded",COUNT($I86,$J86)=0),"",IFERROR((IF($I86="",0,$I86)+IF($J86="",0,$J86))*(1+$K86),""))</f>
        <v/>
      </c>
      <c r="M86" s="18" t="n"/>
      <c r="N86" s="18" t="n"/>
    </row>
    <row r="87" ht="28" customHeight="1">
      <c r="A87" s="27">
        <f>IF($C87="","",ROW()-9)</f>
        <v/>
      </c>
      <c r="B87" s="18" t="n"/>
      <c r="C87" s="18" t="n"/>
      <c r="D87" s="22" t="n"/>
      <c r="E87" s="23" t="n"/>
      <c r="F87" s="47" t="n"/>
      <c r="G87" s="22" t="n"/>
      <c r="H87" s="49">
        <f>IF(OR($C87="",$G87="",$N87="",$N87="Excluded"),"",Assumptions!$B$5)</f>
        <v/>
      </c>
      <c r="I87" s="49">
        <f>IF(OR($C87="",$D87="",$E87="",$F87="",$N87="",$N87="Excluded"),"",IFERROR($D87*$F87,""))</f>
        <v/>
      </c>
      <c r="J87" s="49">
        <f>IF(OR($C87="",$G87="",$N87="",$N87="Excluded"),"",IFERROR($G87*$H87,""))</f>
        <v/>
      </c>
      <c r="K87" s="29">
        <f>IF(OR($B87="",$N87="",$N87="Excluded"),"",IFERROR(VLOOKUP($B87,Assumptions!$A$13:$B$18,2,FALSE),""))</f>
        <v/>
      </c>
      <c r="L87" s="49">
        <f>IF(OR($C87="",$N87="",$N87="Excluded",COUNT($I87,$J87)=0),"",IFERROR((IF($I87="",0,$I87)+IF($J87="",0,$J87))*(1+$K87),""))</f>
        <v/>
      </c>
      <c r="M87" s="18" t="n"/>
      <c r="N87" s="18" t="n"/>
    </row>
    <row r="88" ht="28" customHeight="1">
      <c r="A88" s="21">
        <f>IF($C88="","",ROW()-9)</f>
        <v/>
      </c>
      <c r="B88" s="18" t="n"/>
      <c r="C88" s="18" t="n"/>
      <c r="D88" s="22" t="n"/>
      <c r="E88" s="23" t="n"/>
      <c r="F88" s="47" t="n"/>
      <c r="G88" s="22" t="n"/>
      <c r="H88" s="48">
        <f>IF(OR($C88="",$G88="",$N88="",$N88="Excluded"),"",Assumptions!$B$5)</f>
        <v/>
      </c>
      <c r="I88" s="48">
        <f>IF(OR($C88="",$D88="",$E88="",$F88="",$N88="",$N88="Excluded"),"",IFERROR($D88*$F88,""))</f>
        <v/>
      </c>
      <c r="J88" s="48">
        <f>IF(OR($C88="",$G88="",$N88="",$N88="Excluded"),"",IFERROR($G88*$H88,""))</f>
        <v/>
      </c>
      <c r="K88" s="26">
        <f>IF(OR($B88="",$N88="",$N88="Excluded"),"",IFERROR(VLOOKUP($B88,Assumptions!$A$13:$B$18,2,FALSE),""))</f>
        <v/>
      </c>
      <c r="L88" s="48">
        <f>IF(OR($C88="",$N88="",$N88="Excluded",COUNT($I88,$J88)=0),"",IFERROR((IF($I88="",0,$I88)+IF($J88="",0,$J88))*(1+$K88),""))</f>
        <v/>
      </c>
      <c r="M88" s="18" t="n"/>
      <c r="N88" s="18" t="n"/>
    </row>
    <row r="89" ht="28" customHeight="1">
      <c r="A89" s="27">
        <f>IF($C89="","",ROW()-9)</f>
        <v/>
      </c>
      <c r="B89" s="18" t="n"/>
      <c r="C89" s="18" t="n"/>
      <c r="D89" s="22" t="n"/>
      <c r="E89" s="23" t="n"/>
      <c r="F89" s="47" t="n"/>
      <c r="G89" s="22" t="n"/>
      <c r="H89" s="49">
        <f>IF(OR($C89="",$G89="",$N89="",$N89="Excluded"),"",Assumptions!$B$5)</f>
        <v/>
      </c>
      <c r="I89" s="49">
        <f>IF(OR($C89="",$D89="",$E89="",$F89="",$N89="",$N89="Excluded"),"",IFERROR($D89*$F89,""))</f>
        <v/>
      </c>
      <c r="J89" s="49">
        <f>IF(OR($C89="",$G89="",$N89="",$N89="Excluded"),"",IFERROR($G89*$H89,""))</f>
        <v/>
      </c>
      <c r="K89" s="29">
        <f>IF(OR($B89="",$N89="",$N89="Excluded"),"",IFERROR(VLOOKUP($B89,Assumptions!$A$13:$B$18,2,FALSE),""))</f>
        <v/>
      </c>
      <c r="L89" s="49">
        <f>IF(OR($C89="",$N89="",$N89="Excluded",COUNT($I89,$J89)=0),"",IFERROR((IF($I89="",0,$I89)+IF($J89="",0,$J89))*(1+$K89),""))</f>
        <v/>
      </c>
      <c r="M89" s="18" t="n"/>
      <c r="N89" s="18" t="n"/>
    </row>
    <row r="90" ht="28" customHeight="1">
      <c r="A90" s="21">
        <f>IF($C90="","",ROW()-9)</f>
        <v/>
      </c>
      <c r="B90" s="18" t="n"/>
      <c r="C90" s="18" t="n"/>
      <c r="D90" s="22" t="n"/>
      <c r="E90" s="23" t="n"/>
      <c r="F90" s="47" t="n"/>
      <c r="G90" s="22" t="n"/>
      <c r="H90" s="48">
        <f>IF(OR($C90="",$G90="",$N90="",$N90="Excluded"),"",Assumptions!$B$5)</f>
        <v/>
      </c>
      <c r="I90" s="48">
        <f>IF(OR($C90="",$D90="",$E90="",$F90="",$N90="",$N90="Excluded"),"",IFERROR($D90*$F90,""))</f>
        <v/>
      </c>
      <c r="J90" s="48">
        <f>IF(OR($C90="",$G90="",$N90="",$N90="Excluded"),"",IFERROR($G90*$H90,""))</f>
        <v/>
      </c>
      <c r="K90" s="26">
        <f>IF(OR($B90="",$N90="",$N90="Excluded"),"",IFERROR(VLOOKUP($B90,Assumptions!$A$13:$B$18,2,FALSE),""))</f>
        <v/>
      </c>
      <c r="L90" s="48">
        <f>IF(OR($C90="",$N90="",$N90="Excluded",COUNT($I90,$J90)=0),"",IFERROR((IF($I90="",0,$I90)+IF($J90="",0,$J90))*(1+$K90),""))</f>
        <v/>
      </c>
      <c r="M90" s="18" t="n"/>
      <c r="N90" s="18" t="n"/>
    </row>
    <row r="91" ht="28" customHeight="1">
      <c r="A91" s="27">
        <f>IF($C91="","",ROW()-9)</f>
        <v/>
      </c>
      <c r="B91" s="18" t="n"/>
      <c r="C91" s="18" t="n"/>
      <c r="D91" s="22" t="n"/>
      <c r="E91" s="23" t="n"/>
      <c r="F91" s="47" t="n"/>
      <c r="G91" s="22" t="n"/>
      <c r="H91" s="49">
        <f>IF(OR($C91="",$G91="",$N91="",$N91="Excluded"),"",Assumptions!$B$5)</f>
        <v/>
      </c>
      <c r="I91" s="49">
        <f>IF(OR($C91="",$D91="",$E91="",$F91="",$N91="",$N91="Excluded"),"",IFERROR($D91*$F91,""))</f>
        <v/>
      </c>
      <c r="J91" s="49">
        <f>IF(OR($C91="",$G91="",$N91="",$N91="Excluded"),"",IFERROR($G91*$H91,""))</f>
        <v/>
      </c>
      <c r="K91" s="29">
        <f>IF(OR($B91="",$N91="",$N91="Excluded"),"",IFERROR(VLOOKUP($B91,Assumptions!$A$13:$B$18,2,FALSE),""))</f>
        <v/>
      </c>
      <c r="L91" s="49">
        <f>IF(OR($C91="",$N91="",$N91="Excluded",COUNT($I91,$J91)=0),"",IFERROR((IF($I91="",0,$I91)+IF($J91="",0,$J91))*(1+$K91),""))</f>
        <v/>
      </c>
      <c r="M91" s="18" t="n"/>
      <c r="N91" s="18" t="n"/>
    </row>
    <row r="92" ht="28" customHeight="1">
      <c r="A92" s="21">
        <f>IF($C92="","",ROW()-9)</f>
        <v/>
      </c>
      <c r="B92" s="18" t="n"/>
      <c r="C92" s="18" t="n"/>
      <c r="D92" s="22" t="n"/>
      <c r="E92" s="23" t="n"/>
      <c r="F92" s="47" t="n"/>
      <c r="G92" s="22" t="n"/>
      <c r="H92" s="48">
        <f>IF(OR($C92="",$G92="",$N92="",$N92="Excluded"),"",Assumptions!$B$5)</f>
        <v/>
      </c>
      <c r="I92" s="48">
        <f>IF(OR($C92="",$D92="",$E92="",$F92="",$N92="",$N92="Excluded"),"",IFERROR($D92*$F92,""))</f>
        <v/>
      </c>
      <c r="J92" s="48">
        <f>IF(OR($C92="",$G92="",$N92="",$N92="Excluded"),"",IFERROR($G92*$H92,""))</f>
        <v/>
      </c>
      <c r="K92" s="26">
        <f>IF(OR($B92="",$N92="",$N92="Excluded"),"",IFERROR(VLOOKUP($B92,Assumptions!$A$13:$B$18,2,FALSE),""))</f>
        <v/>
      </c>
      <c r="L92" s="48">
        <f>IF(OR($C92="",$N92="",$N92="Excluded",COUNT($I92,$J92)=0),"",IFERROR((IF($I92="",0,$I92)+IF($J92="",0,$J92))*(1+$K92),""))</f>
        <v/>
      </c>
      <c r="M92" s="18" t="n"/>
      <c r="N92" s="18" t="n"/>
    </row>
    <row r="93" ht="28" customHeight="1">
      <c r="A93" s="27">
        <f>IF($C93="","",ROW()-9)</f>
        <v/>
      </c>
      <c r="B93" s="18" t="n"/>
      <c r="C93" s="18" t="n"/>
      <c r="D93" s="22" t="n"/>
      <c r="E93" s="23" t="n"/>
      <c r="F93" s="47" t="n"/>
      <c r="G93" s="22" t="n"/>
      <c r="H93" s="49">
        <f>IF(OR($C93="",$G93="",$N93="",$N93="Excluded"),"",Assumptions!$B$5)</f>
        <v/>
      </c>
      <c r="I93" s="49">
        <f>IF(OR($C93="",$D93="",$E93="",$F93="",$N93="",$N93="Excluded"),"",IFERROR($D93*$F93,""))</f>
        <v/>
      </c>
      <c r="J93" s="49">
        <f>IF(OR($C93="",$G93="",$N93="",$N93="Excluded"),"",IFERROR($G93*$H93,""))</f>
        <v/>
      </c>
      <c r="K93" s="29">
        <f>IF(OR($B93="",$N93="",$N93="Excluded"),"",IFERROR(VLOOKUP($B93,Assumptions!$A$13:$B$18,2,FALSE),""))</f>
        <v/>
      </c>
      <c r="L93" s="49">
        <f>IF(OR($C93="",$N93="",$N93="Excluded",COUNT($I93,$J93)=0),"",IFERROR((IF($I93="",0,$I93)+IF($J93="",0,$J93))*(1+$K93),""))</f>
        <v/>
      </c>
      <c r="M93" s="18" t="n"/>
      <c r="N93" s="18" t="n"/>
    </row>
    <row r="94" ht="28" customHeight="1">
      <c r="A94" s="21">
        <f>IF($C94="","",ROW()-9)</f>
        <v/>
      </c>
      <c r="B94" s="18" t="n"/>
      <c r="C94" s="18" t="n"/>
      <c r="D94" s="22" t="n"/>
      <c r="E94" s="23" t="n"/>
      <c r="F94" s="47" t="n"/>
      <c r="G94" s="22" t="n"/>
      <c r="H94" s="48">
        <f>IF(OR($C94="",$G94="",$N94="",$N94="Excluded"),"",Assumptions!$B$5)</f>
        <v/>
      </c>
      <c r="I94" s="48">
        <f>IF(OR($C94="",$D94="",$E94="",$F94="",$N94="",$N94="Excluded"),"",IFERROR($D94*$F94,""))</f>
        <v/>
      </c>
      <c r="J94" s="48">
        <f>IF(OR($C94="",$G94="",$N94="",$N94="Excluded"),"",IFERROR($G94*$H94,""))</f>
        <v/>
      </c>
      <c r="K94" s="26">
        <f>IF(OR($B94="",$N94="",$N94="Excluded"),"",IFERROR(VLOOKUP($B94,Assumptions!$A$13:$B$18,2,FALSE),""))</f>
        <v/>
      </c>
      <c r="L94" s="48">
        <f>IF(OR($C94="",$N94="",$N94="Excluded",COUNT($I94,$J94)=0),"",IFERROR((IF($I94="",0,$I94)+IF($J94="",0,$J94))*(1+$K94),""))</f>
        <v/>
      </c>
      <c r="M94" s="18" t="n"/>
      <c r="N94" s="18" t="n"/>
    </row>
    <row r="95" ht="28" customHeight="1">
      <c r="A95" s="27">
        <f>IF($C95="","",ROW()-9)</f>
        <v/>
      </c>
      <c r="B95" s="18" t="n"/>
      <c r="C95" s="18" t="n"/>
      <c r="D95" s="22" t="n"/>
      <c r="E95" s="23" t="n"/>
      <c r="F95" s="47" t="n"/>
      <c r="G95" s="22" t="n"/>
      <c r="H95" s="49">
        <f>IF(OR($C95="",$G95="",$N95="",$N95="Excluded"),"",Assumptions!$B$5)</f>
        <v/>
      </c>
      <c r="I95" s="49">
        <f>IF(OR($C95="",$D95="",$E95="",$F95="",$N95="",$N95="Excluded"),"",IFERROR($D95*$F95,""))</f>
        <v/>
      </c>
      <c r="J95" s="49">
        <f>IF(OR($C95="",$G95="",$N95="",$N95="Excluded"),"",IFERROR($G95*$H95,""))</f>
        <v/>
      </c>
      <c r="K95" s="29">
        <f>IF(OR($B95="",$N95="",$N95="Excluded"),"",IFERROR(VLOOKUP($B95,Assumptions!$A$13:$B$18,2,FALSE),""))</f>
        <v/>
      </c>
      <c r="L95" s="49">
        <f>IF(OR($C95="",$N95="",$N95="Excluded",COUNT($I95,$J95)=0),"",IFERROR((IF($I95="",0,$I95)+IF($J95="",0,$J95))*(1+$K95),""))</f>
        <v/>
      </c>
      <c r="M95" s="18" t="n"/>
      <c r="N95" s="18" t="n"/>
    </row>
    <row r="96" ht="28" customHeight="1">
      <c r="A96" s="21">
        <f>IF($C96="","",ROW()-9)</f>
        <v/>
      </c>
      <c r="B96" s="18" t="n"/>
      <c r="C96" s="18" t="n"/>
      <c r="D96" s="22" t="n"/>
      <c r="E96" s="23" t="n"/>
      <c r="F96" s="47" t="n"/>
      <c r="G96" s="22" t="n"/>
      <c r="H96" s="48">
        <f>IF(OR($C96="",$G96="",$N96="",$N96="Excluded"),"",Assumptions!$B$5)</f>
        <v/>
      </c>
      <c r="I96" s="48">
        <f>IF(OR($C96="",$D96="",$E96="",$F96="",$N96="",$N96="Excluded"),"",IFERROR($D96*$F96,""))</f>
        <v/>
      </c>
      <c r="J96" s="48">
        <f>IF(OR($C96="",$G96="",$N96="",$N96="Excluded"),"",IFERROR($G96*$H96,""))</f>
        <v/>
      </c>
      <c r="K96" s="26">
        <f>IF(OR($B96="",$N96="",$N96="Excluded"),"",IFERROR(VLOOKUP($B96,Assumptions!$A$13:$B$18,2,FALSE),""))</f>
        <v/>
      </c>
      <c r="L96" s="48">
        <f>IF(OR($C96="",$N96="",$N96="Excluded",COUNT($I96,$J96)=0),"",IFERROR((IF($I96="",0,$I96)+IF($J96="",0,$J96))*(1+$K96),""))</f>
        <v/>
      </c>
      <c r="M96" s="18" t="n"/>
      <c r="N96" s="18" t="n"/>
    </row>
    <row r="97" ht="28" customHeight="1">
      <c r="A97" s="27">
        <f>IF($C97="","",ROW()-9)</f>
        <v/>
      </c>
      <c r="B97" s="18" t="n"/>
      <c r="C97" s="18" t="n"/>
      <c r="D97" s="22" t="n"/>
      <c r="E97" s="23" t="n"/>
      <c r="F97" s="47" t="n"/>
      <c r="G97" s="22" t="n"/>
      <c r="H97" s="49">
        <f>IF(OR($C97="",$G97="",$N97="",$N97="Excluded"),"",Assumptions!$B$5)</f>
        <v/>
      </c>
      <c r="I97" s="49">
        <f>IF(OR($C97="",$D97="",$E97="",$F97="",$N97="",$N97="Excluded"),"",IFERROR($D97*$F97,""))</f>
        <v/>
      </c>
      <c r="J97" s="49">
        <f>IF(OR($C97="",$G97="",$N97="",$N97="Excluded"),"",IFERROR($G97*$H97,""))</f>
        <v/>
      </c>
      <c r="K97" s="29">
        <f>IF(OR($B97="",$N97="",$N97="Excluded"),"",IFERROR(VLOOKUP($B97,Assumptions!$A$13:$B$18,2,FALSE),""))</f>
        <v/>
      </c>
      <c r="L97" s="49">
        <f>IF(OR($C97="",$N97="",$N97="Excluded",COUNT($I97,$J97)=0),"",IFERROR((IF($I97="",0,$I97)+IF($J97="",0,$J97))*(1+$K97),""))</f>
        <v/>
      </c>
      <c r="M97" s="18" t="n"/>
      <c r="N97" s="18" t="n"/>
    </row>
    <row r="98" ht="28" customHeight="1">
      <c r="A98" s="21">
        <f>IF($C98="","",ROW()-9)</f>
        <v/>
      </c>
      <c r="B98" s="18" t="n"/>
      <c r="C98" s="18" t="n"/>
      <c r="D98" s="22" t="n"/>
      <c r="E98" s="23" t="n"/>
      <c r="F98" s="47" t="n"/>
      <c r="G98" s="22" t="n"/>
      <c r="H98" s="48">
        <f>IF(OR($C98="",$G98="",$N98="",$N98="Excluded"),"",Assumptions!$B$5)</f>
        <v/>
      </c>
      <c r="I98" s="48">
        <f>IF(OR($C98="",$D98="",$E98="",$F98="",$N98="",$N98="Excluded"),"",IFERROR($D98*$F98,""))</f>
        <v/>
      </c>
      <c r="J98" s="48">
        <f>IF(OR($C98="",$G98="",$N98="",$N98="Excluded"),"",IFERROR($G98*$H98,""))</f>
        <v/>
      </c>
      <c r="K98" s="26">
        <f>IF(OR($B98="",$N98="",$N98="Excluded"),"",IFERROR(VLOOKUP($B98,Assumptions!$A$13:$B$18,2,FALSE),""))</f>
        <v/>
      </c>
      <c r="L98" s="48">
        <f>IF(OR($C98="",$N98="",$N98="Excluded",COUNT($I98,$J98)=0),"",IFERROR((IF($I98="",0,$I98)+IF($J98="",0,$J98))*(1+$K98),""))</f>
        <v/>
      </c>
      <c r="M98" s="18" t="n"/>
      <c r="N98" s="18" t="n"/>
    </row>
    <row r="99" ht="28" customHeight="1">
      <c r="A99" s="27">
        <f>IF($C99="","",ROW()-9)</f>
        <v/>
      </c>
      <c r="B99" s="18" t="n"/>
      <c r="C99" s="18" t="n"/>
      <c r="D99" s="22" t="n"/>
      <c r="E99" s="23" t="n"/>
      <c r="F99" s="47" t="n"/>
      <c r="G99" s="22" t="n"/>
      <c r="H99" s="49">
        <f>IF(OR($C99="",$G99="",$N99="",$N99="Excluded"),"",Assumptions!$B$5)</f>
        <v/>
      </c>
      <c r="I99" s="49">
        <f>IF(OR($C99="",$D99="",$E99="",$F99="",$N99="",$N99="Excluded"),"",IFERROR($D99*$F99,""))</f>
        <v/>
      </c>
      <c r="J99" s="49">
        <f>IF(OR($C99="",$G99="",$N99="",$N99="Excluded"),"",IFERROR($G99*$H99,""))</f>
        <v/>
      </c>
      <c r="K99" s="29">
        <f>IF(OR($B99="",$N99="",$N99="Excluded"),"",IFERROR(VLOOKUP($B99,Assumptions!$A$13:$B$18,2,FALSE),""))</f>
        <v/>
      </c>
      <c r="L99" s="49">
        <f>IF(OR($C99="",$N99="",$N99="Excluded",COUNT($I99,$J99)=0),"",IFERROR((IF($I99="",0,$I99)+IF($J99="",0,$J99))*(1+$K99),""))</f>
        <v/>
      </c>
      <c r="M99" s="18" t="n"/>
      <c r="N99" s="18" t="n"/>
    </row>
    <row r="100" ht="28" customHeight="1">
      <c r="A100" s="21">
        <f>IF($C100="","",ROW()-9)</f>
        <v/>
      </c>
      <c r="B100" s="18" t="n"/>
      <c r="C100" s="18" t="n"/>
      <c r="D100" s="22" t="n"/>
      <c r="E100" s="23" t="n"/>
      <c r="F100" s="47" t="n"/>
      <c r="G100" s="22" t="n"/>
      <c r="H100" s="48">
        <f>IF(OR($C100="",$G100="",$N100="",$N100="Excluded"),"",Assumptions!$B$5)</f>
        <v/>
      </c>
      <c r="I100" s="48">
        <f>IF(OR($C100="",$D100="",$E100="",$F100="",$N100="",$N100="Excluded"),"",IFERROR($D100*$F100,""))</f>
        <v/>
      </c>
      <c r="J100" s="48">
        <f>IF(OR($C100="",$G100="",$N100="",$N100="Excluded"),"",IFERROR($G100*$H100,""))</f>
        <v/>
      </c>
      <c r="K100" s="26">
        <f>IF(OR($B100="",$N100="",$N100="Excluded"),"",IFERROR(VLOOKUP($B100,Assumptions!$A$13:$B$18,2,FALSE),""))</f>
        <v/>
      </c>
      <c r="L100" s="48">
        <f>IF(OR($C100="",$N100="",$N100="Excluded",COUNT($I100,$J100)=0),"",IFERROR((IF($I100="",0,$I100)+IF($J100="",0,$J100))*(1+$K100),""))</f>
        <v/>
      </c>
      <c r="M100" s="18" t="n"/>
      <c r="N100" s="18" t="n"/>
    </row>
    <row r="101" ht="28" customHeight="1">
      <c r="A101" s="27">
        <f>IF($C101="","",ROW()-9)</f>
        <v/>
      </c>
      <c r="B101" s="18" t="n"/>
      <c r="C101" s="18" t="n"/>
      <c r="D101" s="22" t="n"/>
      <c r="E101" s="23" t="n"/>
      <c r="F101" s="47" t="n"/>
      <c r="G101" s="22" t="n"/>
      <c r="H101" s="49">
        <f>IF(OR($C101="",$G101="",$N101="",$N101="Excluded"),"",Assumptions!$B$5)</f>
        <v/>
      </c>
      <c r="I101" s="49">
        <f>IF(OR($C101="",$D101="",$E101="",$F101="",$N101="",$N101="Excluded"),"",IFERROR($D101*$F101,""))</f>
        <v/>
      </c>
      <c r="J101" s="49">
        <f>IF(OR($C101="",$G101="",$N101="",$N101="Excluded"),"",IFERROR($G101*$H101,""))</f>
        <v/>
      </c>
      <c r="K101" s="29">
        <f>IF(OR($B101="",$N101="",$N101="Excluded"),"",IFERROR(VLOOKUP($B101,Assumptions!$A$13:$B$18,2,FALSE),""))</f>
        <v/>
      </c>
      <c r="L101" s="49">
        <f>IF(OR($C101="",$N101="",$N101="Excluded",COUNT($I101,$J101)=0),"",IFERROR((IF($I101="",0,$I101)+IF($J101="",0,$J101))*(1+$K101),""))</f>
        <v/>
      </c>
      <c r="M101" s="18" t="n"/>
      <c r="N101" s="18" t="n"/>
    </row>
    <row r="102" ht="28" customHeight="1">
      <c r="A102" s="21">
        <f>IF($C102="","",ROW()-9)</f>
        <v/>
      </c>
      <c r="B102" s="18" t="n"/>
      <c r="C102" s="18" t="n"/>
      <c r="D102" s="22" t="n"/>
      <c r="E102" s="23" t="n"/>
      <c r="F102" s="47" t="n"/>
      <c r="G102" s="22" t="n"/>
      <c r="H102" s="48">
        <f>IF(OR($C102="",$G102="",$N102="",$N102="Excluded"),"",Assumptions!$B$5)</f>
        <v/>
      </c>
      <c r="I102" s="48">
        <f>IF(OR($C102="",$D102="",$E102="",$F102="",$N102="",$N102="Excluded"),"",IFERROR($D102*$F102,""))</f>
        <v/>
      </c>
      <c r="J102" s="48">
        <f>IF(OR($C102="",$G102="",$N102="",$N102="Excluded"),"",IFERROR($G102*$H102,""))</f>
        <v/>
      </c>
      <c r="K102" s="26">
        <f>IF(OR($B102="",$N102="",$N102="Excluded"),"",IFERROR(VLOOKUP($B102,Assumptions!$A$13:$B$18,2,FALSE),""))</f>
        <v/>
      </c>
      <c r="L102" s="48">
        <f>IF(OR($C102="",$N102="",$N102="Excluded",COUNT($I102,$J102)=0),"",IFERROR((IF($I102="",0,$I102)+IF($J102="",0,$J102))*(1+$K102),""))</f>
        <v/>
      </c>
      <c r="M102" s="18" t="n"/>
      <c r="N102" s="18" t="n"/>
    </row>
    <row r="103" ht="28" customHeight="1">
      <c r="A103" s="27">
        <f>IF($C103="","",ROW()-9)</f>
        <v/>
      </c>
      <c r="B103" s="18" t="n"/>
      <c r="C103" s="18" t="n"/>
      <c r="D103" s="22" t="n"/>
      <c r="E103" s="23" t="n"/>
      <c r="F103" s="47" t="n"/>
      <c r="G103" s="22" t="n"/>
      <c r="H103" s="49">
        <f>IF(OR($C103="",$G103="",$N103="",$N103="Excluded"),"",Assumptions!$B$5)</f>
        <v/>
      </c>
      <c r="I103" s="49">
        <f>IF(OR($C103="",$D103="",$E103="",$F103="",$N103="",$N103="Excluded"),"",IFERROR($D103*$F103,""))</f>
        <v/>
      </c>
      <c r="J103" s="49">
        <f>IF(OR($C103="",$G103="",$N103="",$N103="Excluded"),"",IFERROR($G103*$H103,""))</f>
        <v/>
      </c>
      <c r="K103" s="29">
        <f>IF(OR($B103="",$N103="",$N103="Excluded"),"",IFERROR(VLOOKUP($B103,Assumptions!$A$13:$B$18,2,FALSE),""))</f>
        <v/>
      </c>
      <c r="L103" s="49">
        <f>IF(OR($C103="",$N103="",$N103="Excluded",COUNT($I103,$J103)=0),"",IFERROR((IF($I103="",0,$I103)+IF($J103="",0,$J103))*(1+$K103),""))</f>
        <v/>
      </c>
      <c r="M103" s="18" t="n"/>
      <c r="N103" s="18" t="n"/>
    </row>
    <row r="104" ht="28" customHeight="1">
      <c r="A104" s="21">
        <f>IF($C104="","",ROW()-9)</f>
        <v/>
      </c>
      <c r="B104" s="18" t="n"/>
      <c r="C104" s="18" t="n"/>
      <c r="D104" s="22" t="n"/>
      <c r="E104" s="23" t="n"/>
      <c r="F104" s="47" t="n"/>
      <c r="G104" s="22" t="n"/>
      <c r="H104" s="48">
        <f>IF(OR($C104="",$G104="",$N104="",$N104="Excluded"),"",Assumptions!$B$5)</f>
        <v/>
      </c>
      <c r="I104" s="48">
        <f>IF(OR($C104="",$D104="",$E104="",$F104="",$N104="",$N104="Excluded"),"",IFERROR($D104*$F104,""))</f>
        <v/>
      </c>
      <c r="J104" s="48">
        <f>IF(OR($C104="",$G104="",$N104="",$N104="Excluded"),"",IFERROR($G104*$H104,""))</f>
        <v/>
      </c>
      <c r="K104" s="26">
        <f>IF(OR($B104="",$N104="",$N104="Excluded"),"",IFERROR(VLOOKUP($B104,Assumptions!$A$13:$B$18,2,FALSE),""))</f>
        <v/>
      </c>
      <c r="L104" s="48">
        <f>IF(OR($C104="",$N104="",$N104="Excluded",COUNT($I104,$J104)=0),"",IFERROR((IF($I104="",0,$I104)+IF($J104="",0,$J104))*(1+$K104),""))</f>
        <v/>
      </c>
      <c r="M104" s="18" t="n"/>
      <c r="N104" s="18" t="n"/>
    </row>
    <row r="105" ht="28" customHeight="1">
      <c r="A105" s="27">
        <f>IF($C105="","",ROW()-9)</f>
        <v/>
      </c>
      <c r="B105" s="18" t="n"/>
      <c r="C105" s="18" t="n"/>
      <c r="D105" s="22" t="n"/>
      <c r="E105" s="23" t="n"/>
      <c r="F105" s="47" t="n"/>
      <c r="G105" s="22" t="n"/>
      <c r="H105" s="49">
        <f>IF(OR($C105="",$G105="",$N105="",$N105="Excluded"),"",Assumptions!$B$5)</f>
        <v/>
      </c>
      <c r="I105" s="49">
        <f>IF(OR($C105="",$D105="",$E105="",$F105="",$N105="",$N105="Excluded"),"",IFERROR($D105*$F105,""))</f>
        <v/>
      </c>
      <c r="J105" s="49">
        <f>IF(OR($C105="",$G105="",$N105="",$N105="Excluded"),"",IFERROR($G105*$H105,""))</f>
        <v/>
      </c>
      <c r="K105" s="29">
        <f>IF(OR($B105="",$N105="",$N105="Excluded"),"",IFERROR(VLOOKUP($B105,Assumptions!$A$13:$B$18,2,FALSE),""))</f>
        <v/>
      </c>
      <c r="L105" s="49">
        <f>IF(OR($C105="",$N105="",$N105="Excluded",COUNT($I105,$J105)=0),"",IFERROR((IF($I105="",0,$I105)+IF($J105="",0,$J105))*(1+$K105),""))</f>
        <v/>
      </c>
      <c r="M105" s="18" t="n"/>
      <c r="N105" s="18" t="n"/>
    </row>
    <row r="106" ht="28" customHeight="1">
      <c r="A106" s="21">
        <f>IF($C106="","",ROW()-9)</f>
        <v/>
      </c>
      <c r="B106" s="18" t="n"/>
      <c r="C106" s="18" t="n"/>
      <c r="D106" s="22" t="n"/>
      <c r="E106" s="23" t="n"/>
      <c r="F106" s="47" t="n"/>
      <c r="G106" s="22" t="n"/>
      <c r="H106" s="48">
        <f>IF(OR($C106="",$G106="",$N106="",$N106="Excluded"),"",Assumptions!$B$5)</f>
        <v/>
      </c>
      <c r="I106" s="48">
        <f>IF(OR($C106="",$D106="",$E106="",$F106="",$N106="",$N106="Excluded"),"",IFERROR($D106*$F106,""))</f>
        <v/>
      </c>
      <c r="J106" s="48">
        <f>IF(OR($C106="",$G106="",$N106="",$N106="Excluded"),"",IFERROR($G106*$H106,""))</f>
        <v/>
      </c>
      <c r="K106" s="26">
        <f>IF(OR($B106="",$N106="",$N106="Excluded"),"",IFERROR(VLOOKUP($B106,Assumptions!$A$13:$B$18,2,FALSE),""))</f>
        <v/>
      </c>
      <c r="L106" s="48">
        <f>IF(OR($C106="",$N106="",$N106="Excluded",COUNT($I106,$J106)=0),"",IFERROR((IF($I106="",0,$I106)+IF($J106="",0,$J106))*(1+$K106),""))</f>
        <v/>
      </c>
      <c r="M106" s="18" t="n"/>
      <c r="N106" s="18" t="n"/>
    </row>
    <row r="107" ht="28" customHeight="1">
      <c r="A107" s="27">
        <f>IF($C107="","",ROW()-9)</f>
        <v/>
      </c>
      <c r="B107" s="18" t="n"/>
      <c r="C107" s="18" t="n"/>
      <c r="D107" s="22" t="n"/>
      <c r="E107" s="23" t="n"/>
      <c r="F107" s="47" t="n"/>
      <c r="G107" s="22" t="n"/>
      <c r="H107" s="49">
        <f>IF(OR($C107="",$G107="",$N107="",$N107="Excluded"),"",Assumptions!$B$5)</f>
        <v/>
      </c>
      <c r="I107" s="49">
        <f>IF(OR($C107="",$D107="",$E107="",$F107="",$N107="",$N107="Excluded"),"",IFERROR($D107*$F107,""))</f>
        <v/>
      </c>
      <c r="J107" s="49">
        <f>IF(OR($C107="",$G107="",$N107="",$N107="Excluded"),"",IFERROR($G107*$H107,""))</f>
        <v/>
      </c>
      <c r="K107" s="29">
        <f>IF(OR($B107="",$N107="",$N107="Excluded"),"",IFERROR(VLOOKUP($B107,Assumptions!$A$13:$B$18,2,FALSE),""))</f>
        <v/>
      </c>
      <c r="L107" s="49">
        <f>IF(OR($C107="",$N107="",$N107="Excluded",COUNT($I107,$J107)=0),"",IFERROR((IF($I107="",0,$I107)+IF($J107="",0,$J107))*(1+$K107),""))</f>
        <v/>
      </c>
      <c r="M107" s="18" t="n"/>
      <c r="N107" s="18" t="n"/>
    </row>
    <row r="108" ht="28" customHeight="1">
      <c r="A108" s="21">
        <f>IF($C108="","",ROW()-9)</f>
        <v/>
      </c>
      <c r="B108" s="18" t="n"/>
      <c r="C108" s="18" t="n"/>
      <c r="D108" s="22" t="n"/>
      <c r="E108" s="23" t="n"/>
      <c r="F108" s="47" t="n"/>
      <c r="G108" s="22" t="n"/>
      <c r="H108" s="48">
        <f>IF(OR($C108="",$G108="",$N108="",$N108="Excluded"),"",Assumptions!$B$5)</f>
        <v/>
      </c>
      <c r="I108" s="48">
        <f>IF(OR($C108="",$D108="",$E108="",$F108="",$N108="",$N108="Excluded"),"",IFERROR($D108*$F108,""))</f>
        <v/>
      </c>
      <c r="J108" s="48">
        <f>IF(OR($C108="",$G108="",$N108="",$N108="Excluded"),"",IFERROR($G108*$H108,""))</f>
        <v/>
      </c>
      <c r="K108" s="26">
        <f>IF(OR($B108="",$N108="",$N108="Excluded"),"",IFERROR(VLOOKUP($B108,Assumptions!$A$13:$B$18,2,FALSE),""))</f>
        <v/>
      </c>
      <c r="L108" s="48">
        <f>IF(OR($C108="",$N108="",$N108="Excluded",COUNT($I108,$J108)=0),"",IFERROR((IF($I108="",0,$I108)+IF($J108="",0,$J108))*(1+$K108),""))</f>
        <v/>
      </c>
      <c r="M108" s="18" t="n"/>
      <c r="N108" s="18" t="n"/>
    </row>
    <row r="109" ht="28" customHeight="1">
      <c r="A109" s="27">
        <f>IF($C109="","",ROW()-9)</f>
        <v/>
      </c>
      <c r="B109" s="18" t="n"/>
      <c r="C109" s="18" t="n"/>
      <c r="D109" s="22" t="n"/>
      <c r="E109" s="23" t="n"/>
      <c r="F109" s="47" t="n"/>
      <c r="G109" s="22" t="n"/>
      <c r="H109" s="49">
        <f>IF(OR($C109="",$G109="",$N109="",$N109="Excluded"),"",Assumptions!$B$5)</f>
        <v/>
      </c>
      <c r="I109" s="49">
        <f>IF(OR($C109="",$D109="",$E109="",$F109="",$N109="",$N109="Excluded"),"",IFERROR($D109*$F109,""))</f>
        <v/>
      </c>
      <c r="J109" s="49">
        <f>IF(OR($C109="",$G109="",$N109="",$N109="Excluded"),"",IFERROR($G109*$H109,""))</f>
        <v/>
      </c>
      <c r="K109" s="29">
        <f>IF(OR($B109="",$N109="",$N109="Excluded"),"",IFERROR(VLOOKUP($B109,Assumptions!$A$13:$B$18,2,FALSE),""))</f>
        <v/>
      </c>
      <c r="L109" s="49">
        <f>IF(OR($C109="",$N109="",$N109="Excluded",COUNT($I109,$J109)=0),"",IFERROR((IF($I109="",0,$I109)+IF($J109="",0,$J109))*(1+$K109),""))</f>
        <v/>
      </c>
      <c r="M109" s="18" t="n"/>
      <c r="N109" s="18" t="n"/>
    </row>
  </sheetData>
  <autoFilter ref="A9:N109"/>
  <mergeCells count="1">
    <mergeCell ref="A1:N2"/>
  </mergeCells>
  <conditionalFormatting sqref="N10:N109">
    <cfRule type="expression" priority="1" dxfId="0">
      <formula>$N10="Needs Review"</formula>
    </cfRule>
    <cfRule type="expression" priority="2" dxfId="2">
      <formula>$N10="Excluded"</formula>
    </cfRule>
  </conditionalFormatting>
  <conditionalFormatting sqref="L10:L109">
    <cfRule type="expression" priority="3" dxfId="3">
      <formula>AND($L10&lt;&gt;"",$L10&gt;0)</formula>
    </cfRule>
  </conditionalFormatting>
  <conditionalFormatting sqref="A10:N109">
    <cfRule type="expression" priority="4" dxfId="1">
      <formula>AND($C10&lt;&gt;"",OR($B10="",$N10=""))</formula>
    </cfRule>
  </conditionalFormatting>
  <dataValidations count="8">
    <dataValidation sqref="B10:B109" showDropDown="0" showInputMessage="0" showErrorMessage="0" allowBlank="0" errorTitle="Category Check" error="Select a listed estimate category." promptTitle="Estimate Category" prompt="Choose the category used for the markup assumption." type="list">
      <formula1>"Equipment,Venting,Sheet Metal,Controls,Labor,Miscellaneous"</formula1>
    </dataValidation>
    <dataValidation sqref="E10:E109" showDropDown="0" showInputMessage="0" showErrorMessage="0" allowBlank="0" errorTitle="Unit Check" error="Select a listed unit." type="list">
      <formula1>"Each,Job,Feet,Inches,Set,Pounds"</formula1>
    </dataValidation>
    <dataValidation sqref="M10:M109" showDropDown="0" showInputMessage="0" showErrorMessage="0" allowBlank="0" errorTitle="Responsibility Check" error="Select Contractor, Customer, or Allowance." type="list">
      <formula1>"Contractor,Customer,Allowance"</formula1>
    </dataValidation>
    <dataValidation sqref="N10:N109" showDropDown="0" showInputMessage="0" showErrorMessage="0" allowBlank="0" errorTitle="Status Check" error="Select Included, Needs Review, or Excluded." type="list">
      <formula1>"Included,Needs Review,Excluded"</formula1>
    </dataValidation>
    <dataValidation sqref="D10:D109" showDropDown="0" showInputMessage="0" showErrorMessage="0" allowBlank="0" errorTitle="Quantity Check" error="Enter a nonnegative quantity within the visible limit." type="decimal" operator="between">
      <formula1>0</formula1>
      <formula2>Assumptions!$B$7</formula2>
    </dataValidation>
    <dataValidation sqref="F10:F109" showDropDown="0" showInputMessage="0" showErrorMessage="0" allowBlank="0" errorTitle="Cost Check" error="Enter a nonnegative unit cost within the visible limit." type="decimal" operator="between">
      <formula1>0</formula1>
      <formula2>Assumptions!$B$9</formula2>
    </dataValidation>
    <dataValidation sqref="G10:G109" showDropDown="0" showInputMessage="0" showErrorMessage="0" allowBlank="0" errorTitle="Labor Hours Check" error="Enter nonnegative labor hours within the visible limit." type="decimal" operator="between">
      <formula1>0</formula1>
      <formula2>Assumptions!$B$8</formula2>
    </dataValidation>
    <dataValidation sqref="H4" showDropDown="0" showInputMessage="0" showErrorMessage="0" allowBlank="0" errorTitle="Date Check" error="Enter a valid estimate date within ten years of today." type="date" operator="between">
      <formula1>TODAY()-3650</formula1>
      <formula2>TODAY()+3650</formula2>
    </dataValidation>
  </dataValidations>
  <pageMargins left="0.75" right="0.75" top="1" bottom="1" header="0.5" footer="0.5"/>
  <pageSetup orientation="landscape" fitToHeight="0" fitToWidth="1"/>
  <headerFooter>
    <oddHeader/>
    <oddFooter>&amp;C&amp;8 &amp;K52656DFictional sample — review before use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4" customWidth="1" min="3" max="3"/>
    <col width="16" customWidth="1" min="4" max="4"/>
    <col width="18" customWidth="1" min="5" max="5"/>
    <col width="18" customWidth="1" min="6" max="6"/>
  </cols>
  <sheetData>
    <row r="1" ht="24" customHeight="1">
      <c r="A1" s="1" t="inlineStr">
        <is>
          <t>Estimate Assumptions and Entry Limits</t>
        </is>
      </c>
      <c r="B1" s="37" t="n"/>
      <c r="C1" s="37" t="n"/>
      <c r="D1" s="37" t="n"/>
      <c r="E1" s="37" t="n"/>
      <c r="F1" s="38" t="n"/>
    </row>
    <row r="2" ht="12" customHeight="1">
      <c r="A2" s="39" t="n"/>
      <c r="B2" s="40" t="n"/>
      <c r="C2" s="40" t="n"/>
      <c r="D2" s="40" t="n"/>
      <c r="E2" s="40" t="n"/>
      <c r="F2" s="41" t="n"/>
    </row>
    <row r="3"/>
    <row r="4">
      <c r="A4" s="11" t="inlineStr">
        <is>
          <t>Assumption</t>
        </is>
      </c>
      <c r="B4" s="11" t="inlineStr">
        <is>
          <t>Editable Value</t>
        </is>
      </c>
      <c r="D4" s="11" t="inlineStr">
        <is>
          <t>Units</t>
        </is>
      </c>
      <c r="E4" s="11" t="inlineStr">
        <is>
          <t>Statuses</t>
        </is>
      </c>
      <c r="F4" s="11" t="inlineStr">
        <is>
          <t>Responsibilities</t>
        </is>
      </c>
    </row>
    <row r="5">
      <c r="A5" s="30" t="inlineStr">
        <is>
          <t>Default Labor Rate</t>
        </is>
      </c>
      <c r="B5" s="50" t="n">
        <v>118</v>
      </c>
      <c r="D5" s="12" t="inlineStr">
        <is>
          <t>Each</t>
        </is>
      </c>
      <c r="E5" s="12" t="inlineStr">
        <is>
          <t>Included</t>
        </is>
      </c>
      <c r="F5" s="12" t="inlineStr">
        <is>
          <t>Contractor</t>
        </is>
      </c>
    </row>
    <row r="6">
      <c r="A6" s="30" t="inlineStr">
        <is>
          <t>Contingency Rate</t>
        </is>
      </c>
      <c r="B6" s="32" t="n">
        <v>0.03</v>
      </c>
      <c r="D6" s="15" t="inlineStr">
        <is>
          <t>Job</t>
        </is>
      </c>
      <c r="E6" s="15" t="inlineStr">
        <is>
          <t>Needs Review</t>
        </is>
      </c>
      <c r="F6" s="15" t="inlineStr">
        <is>
          <t>Customer</t>
        </is>
      </c>
    </row>
    <row r="7">
      <c r="A7" s="30" t="inlineStr">
        <is>
          <t>Maximum Line Quantity</t>
        </is>
      </c>
      <c r="B7" s="33" t="n">
        <v>1000</v>
      </c>
      <c r="D7" s="12" t="inlineStr">
        <is>
          <t>Feet</t>
        </is>
      </c>
      <c r="E7" s="12" t="inlineStr">
        <is>
          <t>Excluded</t>
        </is>
      </c>
      <c r="F7" s="12" t="inlineStr">
        <is>
          <t>Allowance</t>
        </is>
      </c>
    </row>
    <row r="8">
      <c r="A8" s="30" t="inlineStr">
        <is>
          <t>Maximum Labor Hours</t>
        </is>
      </c>
      <c r="B8" s="33" t="n">
        <v>500</v>
      </c>
      <c r="D8" s="15" t="inlineStr">
        <is>
          <t>Inches</t>
        </is>
      </c>
      <c r="E8" s="15" t="n"/>
      <c r="F8" s="15" t="n"/>
    </row>
    <row r="9">
      <c r="A9" s="30" t="inlineStr">
        <is>
          <t>Maximum Unit Cost</t>
        </is>
      </c>
      <c r="B9" s="50" t="n">
        <v>100000</v>
      </c>
      <c r="D9" s="12" t="inlineStr">
        <is>
          <t>Set</t>
        </is>
      </c>
      <c r="E9" s="12" t="n"/>
      <c r="F9" s="12" t="n"/>
    </row>
    <row r="10">
      <c r="D10" s="15" t="inlineStr">
        <is>
          <t>Pounds</t>
        </is>
      </c>
      <c r="E10" s="15" t="n"/>
      <c r="F10" s="15" t="n"/>
    </row>
    <row r="11"/>
    <row r="12">
      <c r="A12" s="11" t="inlineStr">
        <is>
          <t>Category</t>
        </is>
      </c>
      <c r="B12" s="11" t="inlineStr">
        <is>
          <t>Markup Rate</t>
        </is>
      </c>
    </row>
    <row r="13">
      <c r="A13" s="34" t="inlineStr">
        <is>
          <t>Equipment</t>
        </is>
      </c>
      <c r="B13" s="32" t="n">
        <v>0.18</v>
      </c>
    </row>
    <row r="14">
      <c r="A14" s="35" t="inlineStr">
        <is>
          <t>Venting</t>
        </is>
      </c>
      <c r="B14" s="32" t="n">
        <v>0.25</v>
      </c>
    </row>
    <row r="15">
      <c r="A15" s="34" t="inlineStr">
        <is>
          <t>Sheet Metal</t>
        </is>
      </c>
      <c r="B15" s="32" t="n">
        <v>0.25</v>
      </c>
    </row>
    <row r="16">
      <c r="A16" s="35" t="inlineStr">
        <is>
          <t>Controls</t>
        </is>
      </c>
      <c r="B16" s="32" t="n">
        <v>0.22</v>
      </c>
    </row>
    <row r="17">
      <c r="A17" s="34" t="inlineStr">
        <is>
          <t>Labor</t>
        </is>
      </c>
      <c r="B17" s="32" t="n">
        <v>0.15</v>
      </c>
    </row>
    <row r="18">
      <c r="A18" s="35" t="inlineStr">
        <is>
          <t>Miscellaneous</t>
        </is>
      </c>
      <c r="B18" s="32" t="n">
        <v>0.2</v>
      </c>
    </row>
    <row r="19"/>
    <row r="20"/>
    <row r="21">
      <c r="A21" s="17" t="inlineStr">
        <is>
          <t>Use Note</t>
        </is>
      </c>
    </row>
    <row r="22" ht="60" customHeight="1">
      <c r="A22" s="36" t="inlineStr">
        <is>
          <t>These editable rates and limits are contractor inputs for this fictional estimate. They are not guaranteed prices, engineering results, or compliance determinations.</t>
        </is>
      </c>
    </row>
  </sheetData>
  <mergeCells count="1">
    <mergeCell ref="A1:F2"/>
  </mergeCells>
  <dataValidations count="4">
    <dataValidation sqref="B5" showDropDown="0" showInputMessage="0" showErrorMessage="0" allowBlank="0" errorTitle="Labor Rate Check" error="Enter a labor rate from $0.00 through $1,000.00." type="decimal" operator="between">
      <formula1>0</formula1>
      <formula2>1000</formula2>
    </dataValidation>
    <dataValidation sqref="B6" showDropDown="0" showInputMessage="0" showErrorMessage="0" allowBlank="0" errorTitle="Contingency Check" error="Enter a contingency rate from 0% through 50%." type="decimal" operator="between">
      <formula1>0</formula1>
      <formula2>0.5</formula2>
    </dataValidation>
    <dataValidation sqref="B7:B9" showDropDown="0" showInputMessage="0" showErrorMessage="0" allowBlank="0" errorTitle="Limit Check" error="Enter a limit greater than zero." type="decimal" operator="greaterThan">
      <formula1>0</formula1>
    </dataValidation>
    <dataValidation sqref="B13:B18" showDropDown="0" showInputMessage="0" showErrorMessage="0" allowBlank="0" errorTitle="Markup Check" error="Enter a markup rate from 0% through 100%." type="decimal" operator="between">
      <formula1>0</formula1>
      <formula2>1</formula2>
    </dataValidation>
  </dataValidations>
  <pageMargins left="0.75" right="0.75" top="1" bottom="1" header="0.5" footer="0.5"/>
  <pageSetup orientation="portrait" fitToHeight="1" fitToWidth="1"/>
  <headerFooter>
    <oddHeader/>
    <oddFooter>&amp;C&amp;8 &amp;K52656DFictional sample — review before use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HVAC Estimating Workbook</dc:creator>
  <dc:title xmlns:dc="http://purl.org/dc/elements/1.1/">HVAC Furnace Installation Estimate</dc:title>
  <dc:subject xmlns:dc="http://purl.org/dc/elements/1.1/">Fictional furnace installation estimating workbook</dc:subject>
  <dcterms:created xmlns:dcterms="http://purl.org/dc/terms/" xmlns:xsi="http://www.w3.org/2001/XMLSchema-instance" xsi:type="dcterms:W3CDTF">2026-09-11T21:16:47Z</dcterms:created>
  <dcterms:modified xmlns:dcterms="http://purl.org/dc/terms/" xmlns:xsi="http://www.w3.org/2001/XMLSchema-instance" xsi:type="dcterms:W3CDTF">2026-09-11T21:16:48+00:00Z</dcterms:modified>
</cp:coreProperties>
</file>