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 Lines'!$A$5:$X$105</definedName>
    <definedName name="_xlnm._FilterDatabase" localSheetId="2" hidden="1">'Assumptions'!$A$3:$C$15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6F75"/>
      <sz val="9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FFFFFF"/>
      <sz val="11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center" vertical="center"/>
    </xf>
    <xf numFmtId="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 wrapText="1"/>
    </xf>
    <xf numFmtId="2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4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4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  <dxf>
      <font>
        <name val="Calibri"/>
        <b val="1"/>
        <color rgb="00FFFFFF"/>
        <sz val="10"/>
      </font>
      <fill>
        <patternFill patternType="solid">
          <fgColor rgb="00167D8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Price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price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060000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N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3" customWidth="1" min="3" max="3"/>
    <col width="22" customWidth="1" min="4" max="4"/>
    <col width="18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HVAC Ductwork Estimate Summary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  <c r="J1" s="42" t="n"/>
      <c r="K1" s="42" t="n"/>
      <c r="L1" s="42" t="n"/>
      <c r="M1" s="42" t="n"/>
      <c r="N1" s="43" t="n"/>
    </row>
    <row r="2"/>
    <row r="3">
      <c r="A3" s="2" t="inlineStr">
        <is>
          <t>Estimate Indicator</t>
        </is>
      </c>
      <c r="B3" s="2" t="inlineStr">
        <is>
          <t>Calculated Value</t>
        </is>
      </c>
      <c r="D3" s="2" t="inlineStr">
        <is>
          <t>Category</t>
        </is>
      </c>
      <c r="E3" s="2" t="inlineStr">
        <is>
          <t>Estimated Price</t>
        </is>
      </c>
    </row>
    <row r="4">
      <c r="A4" s="3" t="inlineStr">
        <is>
          <t>Entered lines</t>
        </is>
      </c>
      <c r="B4" s="4">
        <f>COUNTIF('Estimate Lines'!$I$6:$I$105,"&lt;&gt;")</f>
        <v/>
      </c>
      <c r="D4" s="5">
        <f>'Assumptions'!D4</f>
        <v/>
      </c>
      <c r="E4" s="44">
        <f>IF($B$5=0,"",SUMIFS('Estimate Lines'!$W$6:$W$105,'Estimate Lines'!$H$6:$H$105,D4,'Estimate Lines'!$P$6:$P$105,"&lt;&gt;Excluded",'Estimate Lines'!$P$6:$P$105,"&lt;&gt;"))</f>
        <v/>
      </c>
    </row>
    <row r="5">
      <c r="A5" s="7" t="inlineStr">
        <is>
          <t>Non-excluded lines</t>
        </is>
      </c>
      <c r="B5" s="8">
        <f>COUNTIFS('Estimate Lines'!$I$6:$I$105,"&lt;&gt;",'Estimate Lines'!$P$6:$P$105,"&lt;&gt;",'Estimate Lines'!$P$6:$P$105,"&lt;&gt;Excluded")</f>
        <v/>
      </c>
      <c r="D5" s="9">
        <f>'Assumptions'!D5</f>
        <v/>
      </c>
      <c r="E5" s="45">
        <f>IF($B$5=0,"",SUMIFS('Estimate Lines'!$W$6:$W$105,'Estimate Lines'!$H$6:$H$105,D5,'Estimate Lines'!$P$6:$P$105,"&lt;&gt;Excluded",'Estimate Lines'!$P$6:$P$105,"&lt;&gt;"))</f>
        <v/>
      </c>
    </row>
    <row r="6">
      <c r="A6" s="3" t="inlineStr">
        <is>
          <t>Excluded lines</t>
        </is>
      </c>
      <c r="B6" s="4">
        <f>COUNTIF('Estimate Lines'!$P$6:$P$105,"Excluded")</f>
        <v/>
      </c>
      <c r="D6" s="5">
        <f>'Assumptions'!D6</f>
        <v/>
      </c>
      <c r="E6" s="44">
        <f>IF($B$5=0,"",SUMIFS('Estimate Lines'!$W$6:$W$105,'Estimate Lines'!$H$6:$H$105,D6,'Estimate Lines'!$P$6:$P$105,"&lt;&gt;Excluded",'Estimate Lines'!$P$6:$P$105,"&lt;&gt;"))</f>
        <v/>
      </c>
    </row>
    <row r="7">
      <c r="A7" s="7" t="inlineStr">
        <is>
          <t>Draft lines</t>
        </is>
      </c>
      <c r="B7" s="8">
        <f>COUNTIF('Estimate Lines'!$P$6:$P$105,"Draft")</f>
        <v/>
      </c>
      <c r="D7" s="9">
        <f>'Assumptions'!D7</f>
        <v/>
      </c>
      <c r="E7" s="45">
        <f>IF($B$5=0,"",SUMIFS('Estimate Lines'!$W$6:$W$105,'Estimate Lines'!$H$6:$H$105,D7,'Estimate Lines'!$P$6:$P$105,"&lt;&gt;Excluded",'Estimate Lines'!$P$6:$P$105,"&lt;&gt;"))</f>
        <v/>
      </c>
    </row>
    <row r="8">
      <c r="A8" s="3" t="inlineStr">
        <is>
          <t>Items needing review</t>
        </is>
      </c>
      <c r="B8" s="4">
        <f>COUNTIF('Estimate Lines'!$X$6:$X$105,"Check*")+COUNTIF('Estimate Lines'!$X$6:$X$105,"Review*")</f>
        <v/>
      </c>
      <c r="D8" s="5">
        <f>'Assumptions'!D8</f>
        <v/>
      </c>
      <c r="E8" s="44">
        <f>IF($B$5=0,"",SUMIFS('Estimate Lines'!$W$6:$W$105,'Estimate Lines'!$H$6:$H$105,D8,'Estimate Lines'!$P$6:$P$105,"&lt;&gt;Excluded",'Estimate Lines'!$P$6:$P$105,"&lt;&gt;"))</f>
        <v/>
      </c>
    </row>
    <row r="9">
      <c r="A9" s="7" t="inlineStr">
        <is>
          <t>Material subtotal</t>
        </is>
      </c>
      <c r="B9" s="45">
        <f>IF($B$5=0,"",SUMIFS('Estimate Lines'!$R$6:$R$105,'Estimate Lines'!$P$6:$P$105,"&lt;&gt;Excluded",'Estimate Lines'!$P$6:$P$105,"&lt;&gt;"))</f>
        <v/>
      </c>
    </row>
    <row r="10">
      <c r="A10" s="3" t="inlineStr">
        <is>
          <t>Labor hours</t>
        </is>
      </c>
      <c r="B10" s="11">
        <f>IF($B$5=0,"",SUMIFS('Estimate Lines'!$S$6:$S$105,'Estimate Lines'!$P$6:$P$105,"&lt;&gt;Excluded",'Estimate Lines'!$P$6:$P$105,"&lt;&gt;"))</f>
        <v/>
      </c>
    </row>
    <row r="11">
      <c r="A11" s="7" t="inlineStr">
        <is>
          <t>Labor subtotal</t>
        </is>
      </c>
      <c r="B11" s="45">
        <f>IF($B$5=0,"",SUMIFS('Estimate Lines'!$T$6:$T$105,'Estimate Lines'!$P$6:$P$105,"&lt;&gt;Excluded",'Estimate Lines'!$P$6:$P$105,"&lt;&gt;"))</f>
        <v/>
      </c>
    </row>
    <row r="12">
      <c r="A12" s="3" t="inlineStr">
        <is>
          <t>Estimated cost</t>
        </is>
      </c>
      <c r="B12" s="44">
        <f>IF($B$5=0,"",SUMIFS('Estimate Lines'!$U$6:$U$105,'Estimate Lines'!$P$6:$P$105,"&lt;&gt;Excluded",'Estimate Lines'!$P$6:$P$105,"&lt;&gt;"))</f>
        <v/>
      </c>
    </row>
    <row r="13">
      <c r="A13" s="7" t="inlineStr">
        <is>
          <t>Estimated price</t>
        </is>
      </c>
      <c r="B13" s="45">
        <f>IF($B$5=0,"",SUMIFS('Estimate Lines'!$W$6:$W$105,'Estimate Lines'!$P$6:$P$105,"&lt;&gt;Excluded",'Estimate Lines'!$P$6:$P$105,"&lt;&gt;"))</f>
        <v/>
      </c>
    </row>
    <row r="14">
      <c r="A14" s="3" t="inlineStr">
        <is>
          <t>Gross margin</t>
        </is>
      </c>
      <c r="B14" s="44">
        <f>IF(OR(B12="",B13=""),"",IFERROR(B13-B12,""))</f>
        <v/>
      </c>
    </row>
    <row r="15">
      <c r="A15" s="7" t="inlineStr">
        <is>
          <t>Gross margin %</t>
        </is>
      </c>
      <c r="B15" s="46">
        <f>IF(OR(B13="",B13=0),"",IFERROR(B14/B13,""))</f>
        <v/>
      </c>
    </row>
    <row r="16">
      <c r="A16" s="3" t="inlineStr">
        <is>
          <t>Earliest estimate date</t>
        </is>
      </c>
      <c r="B16" s="13">
        <f>IF(COUNT('Estimate Lines'!$E$6:$E$105)=0,"",MIN('Estimate Lines'!$E$6:$E$105))</f>
        <v/>
      </c>
    </row>
    <row r="17">
      <c r="A17" s="7" t="inlineStr">
        <is>
          <t>Latest estimate date</t>
        </is>
      </c>
      <c r="B17" s="14">
        <f>IF(COUNT('Estimate Lines'!$E$6:$E$105)=0,"",MAX('Estimate Lines'!$E$6:$E$105))</f>
        <v/>
      </c>
    </row>
  </sheetData>
  <mergeCells count="1">
    <mergeCell ref="A1:N1"/>
  </mergeCells>
  <conditionalFormatting sqref="B8">
    <cfRule type="expression" priority="1" dxfId="0" stopIfTrue="1">
      <formula>$B$8&gt;0</formula>
    </cfRule>
    <cfRule type="expression" priority="2" dxfId="1" stopIfTrue="1">
      <formula>$B$8=0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X105"/>
  <sheetViews>
    <sheetView showGridLines="0" workbookViewId="0">
      <pane xSplit="9" ySplit="5" topLeftCell="J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30" customWidth="1" min="3" max="3"/>
    <col width="29" customWidth="1" min="4" max="4"/>
    <col width="14" customWidth="1" min="5" max="5"/>
    <col width="24" customWidth="1" min="6" max="6"/>
    <col width="23" customWidth="1" min="7" max="7"/>
    <col width="20" customWidth="1" min="8" max="8"/>
    <col width="38" customWidth="1" min="9" max="9"/>
    <col width="11" customWidth="1" min="10" max="10"/>
    <col width="10" customWidth="1" min="11" max="11"/>
    <col width="17" customWidth="1" min="12" max="12"/>
    <col width="17" customWidth="1" min="13" max="13"/>
    <col width="11" customWidth="1" min="14" max="14"/>
    <col width="17" customWidth="1" min="15" max="15"/>
    <col width="13" customWidth="1" min="16" max="16"/>
    <col width="14" customWidth="1" min="17" max="17"/>
    <col width="16" customWidth="1" min="18" max="18"/>
    <col width="13" customWidth="1" min="19" max="19"/>
    <col width="15" customWidth="1" min="20" max="20"/>
    <col width="15" customWidth="1" min="21" max="21"/>
    <col width="11" customWidth="1" min="22" max="22"/>
    <col width="17" customWidth="1" min="23" max="23"/>
    <col width="21" customWidth="1" min="24" max="24"/>
  </cols>
  <sheetData>
    <row r="1" ht="28" customHeight="1">
      <c r="A1" s="1" t="inlineStr">
        <is>
          <t>HVAC Ductwork Estimate Lines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  <c r="J1" s="42" t="n"/>
      <c r="K1" s="42" t="n"/>
      <c r="L1" s="42" t="n"/>
      <c r="M1" s="42" t="n"/>
      <c r="N1" s="42" t="n"/>
      <c r="O1" s="42" t="n"/>
      <c r="P1" s="42" t="n"/>
      <c r="Q1" s="42" t="n"/>
      <c r="R1" s="42" t="n"/>
      <c r="S1" s="42" t="n"/>
      <c r="T1" s="42" t="n"/>
      <c r="U1" s="42" t="n"/>
      <c r="V1" s="42" t="n"/>
      <c r="W1" s="42" t="n"/>
      <c r="X1" s="43" t="n"/>
    </row>
    <row r="2"/>
    <row r="3">
      <c r="A3" s="15" t="inlineStr">
        <is>
          <t>Editable cells</t>
        </is>
      </c>
      <c r="B3" s="16" t="inlineStr">
        <is>
          <t>Enter or revise</t>
        </is>
      </c>
      <c r="Q3" s="15" t="inlineStr">
        <is>
          <t>Calculated cells</t>
        </is>
      </c>
      <c r="R3" s="17" t="inlineStr">
        <is>
          <t>Recalculates from inputs</t>
        </is>
      </c>
    </row>
    <row r="4"/>
    <row r="5" ht="38" customHeight="1">
      <c r="A5" s="18" t="inlineStr">
        <is>
          <t>Line</t>
        </is>
      </c>
      <c r="B5" s="18" t="inlineStr">
        <is>
          <t>Job ID</t>
        </is>
      </c>
      <c r="C5" s="18" t="inlineStr">
        <is>
          <t>Customer</t>
        </is>
      </c>
      <c r="D5" s="18" t="inlineStr">
        <is>
          <t>Job</t>
        </is>
      </c>
      <c r="E5" s="18" t="inlineStr">
        <is>
          <t>Estimate Date</t>
        </is>
      </c>
      <c r="F5" s="18" t="inlineStr">
        <is>
          <t>Equipment / System</t>
        </is>
      </c>
      <c r="G5" s="18" t="inlineStr">
        <is>
          <t>Technician</t>
        </is>
      </c>
      <c r="H5" s="18" t="inlineStr">
        <is>
          <t>Category</t>
        </is>
      </c>
      <c r="I5" s="18" t="inlineStr">
        <is>
          <t>Description</t>
        </is>
      </c>
      <c r="J5" s="18" t="inlineStr">
        <is>
          <t>Quantity</t>
        </is>
      </c>
      <c r="K5" s="18" t="inlineStr">
        <is>
          <t>Unit</t>
        </is>
      </c>
      <c r="L5" s="18" t="inlineStr">
        <is>
          <t>Material Unit Cost</t>
        </is>
      </c>
      <c r="M5" s="18" t="inlineStr">
        <is>
          <t>Labor Hrs / Unit</t>
        </is>
      </c>
      <c r="N5" s="18" t="inlineStr">
        <is>
          <t>Waste %</t>
        </is>
      </c>
      <c r="O5" s="18" t="inlineStr">
        <is>
          <t>Responsibility</t>
        </is>
      </c>
      <c r="P5" s="18" t="inlineStr">
        <is>
          <t>Status</t>
        </is>
      </c>
      <c r="Q5" s="18" t="inlineStr">
        <is>
          <t>Extended Qty</t>
        </is>
      </c>
      <c r="R5" s="18" t="inlineStr">
        <is>
          <t>Material Cost</t>
        </is>
      </c>
      <c r="S5" s="18" t="inlineStr">
        <is>
          <t>Labor Hours</t>
        </is>
      </c>
      <c r="T5" s="18" t="inlineStr">
        <is>
          <t>Labor Cost</t>
        </is>
      </c>
      <c r="U5" s="18" t="inlineStr">
        <is>
          <t>Line Cost</t>
        </is>
      </c>
      <c r="V5" s="18" t="inlineStr">
        <is>
          <t>Markup %</t>
        </is>
      </c>
      <c r="W5" s="18" t="inlineStr">
        <is>
          <t>Estimated Price</t>
        </is>
      </c>
      <c r="X5" s="18" t="inlineStr">
        <is>
          <t>Input Check</t>
        </is>
      </c>
    </row>
    <row r="6" ht="23" customHeight="1">
      <c r="A6" s="19">
        <f>IF(I6="","",ROW()-5)</f>
        <v/>
      </c>
      <c r="B6" s="20" t="inlineStr">
        <is>
          <t>DEMO-101</t>
        </is>
      </c>
      <c r="C6" s="20" t="inlineStr">
        <is>
          <t>Bluebird Sample Market (Fictional)</t>
        </is>
      </c>
      <c r="D6" s="20" t="inlineStr">
        <is>
          <t>Demo sales floor duct revision</t>
        </is>
      </c>
      <c r="E6" s="21" t="n">
        <v>46266</v>
      </c>
      <c r="F6" s="20" t="inlineStr">
        <is>
          <t>Demo RTU-A (Fictional)</t>
        </is>
      </c>
      <c r="G6" s="20" t="inlineStr">
        <is>
          <t>Avery Example (Fictional)</t>
        </is>
      </c>
      <c r="H6" s="20" t="inlineStr">
        <is>
          <t>Rectangular Duct</t>
        </is>
      </c>
      <c r="I6" s="20" t="inlineStr">
        <is>
          <t>18 x 12 in. rectangular supply trunk</t>
        </is>
      </c>
      <c r="J6" s="22" t="n">
        <v>120</v>
      </c>
      <c r="K6" s="23" t="inlineStr">
        <is>
          <t>ft</t>
        </is>
      </c>
      <c r="L6" s="47" t="n">
        <v>19.25</v>
      </c>
      <c r="M6" s="25" t="n">
        <v>0.3</v>
      </c>
      <c r="N6" s="48" t="n">
        <v>0.1</v>
      </c>
      <c r="O6" s="23" t="inlineStr">
        <is>
          <t>Contractor</t>
        </is>
      </c>
      <c r="P6" s="23" t="inlineStr">
        <is>
          <t>Included</t>
        </is>
      </c>
      <c r="Q6" s="27">
        <f>IF(OR(I6="",J6="",N6=""),"",IFERROR(J6*(1+N6),""))</f>
        <v/>
      </c>
      <c r="R6" s="49">
        <f>IF(OR(I6="",Q6="",L6=""),"",IFERROR(Q6*L6,""))</f>
        <v/>
      </c>
      <c r="S6" s="29">
        <f>IF(OR(I6="",J6="",M6=""),"",IFERROR(J6*M6,""))</f>
        <v/>
      </c>
      <c r="T6" s="49">
        <f>IF(OR(I6="",S6=""),"",IFERROR(S6*'Assumptions'!$B$4,""))</f>
        <v/>
      </c>
      <c r="U6" s="49">
        <f>IF(OR(I6="",R6="",T6=""),"",IFERROR(SUM(R6,T6),""))</f>
        <v/>
      </c>
      <c r="V6" s="50">
        <f>IF(OR(I6="",H6=""),"",IFERROR(VLOOKUP(H6,'Assumptions'!$D$4:$E$8,2,FALSE),""))</f>
        <v/>
      </c>
      <c r="W6" s="49">
        <f>IF(OR(I6="",P6="",P6="Excluded",U6="",V6=""),"",IFERROR(U6*(1+V6),""))</f>
        <v/>
      </c>
      <c r="X6" s="19">
        <f>IF(I6="","",IF(B6="","Check job ID",IF(C6="","Check customer",IF(D6="","Check job",IF(E6="","Check date",IF(F6="","Check equipment",IF(G6="","Check technician",IF(H6="","Check category",IF(OR(J6="",J6&lt;=0),"Check quantity",IF(K6="","Check unit",IF(L6="","Check unit cost",IF(M6="","Check labor",IF(N6="","Check waste",IF(O6="","Check responsibility",IF(P6="","Check status",IF(P6="Excluded","Excluded",IF(V6="","Check category markup",IF(U6="","Check cost inputs",IF(P6="Draft","Review draft",IF(W6&gt;'Assumptions'!$B$13,"Review line price","Ready"))))))))))))))))))))</f>
        <v/>
      </c>
    </row>
    <row r="7" ht="23" customHeight="1">
      <c r="A7" s="31">
        <f>IF(I7="","",ROW()-5)</f>
        <v/>
      </c>
      <c r="B7" s="20" t="inlineStr">
        <is>
          <t>DEMO-101</t>
        </is>
      </c>
      <c r="C7" s="20" t="inlineStr">
        <is>
          <t>Bluebird Sample Market (Fictional)</t>
        </is>
      </c>
      <c r="D7" s="20" t="inlineStr">
        <is>
          <t>Demo sales floor duct revision</t>
        </is>
      </c>
      <c r="E7" s="21" t="n">
        <v>46266</v>
      </c>
      <c r="F7" s="20" t="inlineStr">
        <is>
          <t>Demo RTU-A (Fictional)</t>
        </is>
      </c>
      <c r="G7" s="20" t="inlineStr">
        <is>
          <t>Avery Example (Fictional)</t>
        </is>
      </c>
      <c r="H7" s="20" t="inlineStr">
        <is>
          <t>Fitting</t>
        </is>
      </c>
      <c r="I7" s="20" t="inlineStr">
        <is>
          <t>18 x 12 in. 90-degree elbows</t>
        </is>
      </c>
      <c r="J7" s="22" t="n">
        <v>6</v>
      </c>
      <c r="K7" s="23" t="inlineStr">
        <is>
          <t>each</t>
        </is>
      </c>
      <c r="L7" s="47" t="n">
        <v>48</v>
      </c>
      <c r="M7" s="25" t="n">
        <v>0.65</v>
      </c>
      <c r="N7" s="48" t="n">
        <v>0.05</v>
      </c>
      <c r="O7" s="23" t="inlineStr">
        <is>
          <t>Contractor</t>
        </is>
      </c>
      <c r="P7" s="23" t="inlineStr">
        <is>
          <t>Included</t>
        </is>
      </c>
      <c r="Q7" s="32">
        <f>IF(OR(I7="",J7="",N7=""),"",IFERROR(J7*(1+N7),""))</f>
        <v/>
      </c>
      <c r="R7" s="51">
        <f>IF(OR(I7="",Q7="",L7=""),"",IFERROR(Q7*L7,""))</f>
        <v/>
      </c>
      <c r="S7" s="34">
        <f>IF(OR(I7="",J7="",M7=""),"",IFERROR(J7*M7,""))</f>
        <v/>
      </c>
      <c r="T7" s="51">
        <f>IF(OR(I7="",S7=""),"",IFERROR(S7*'Assumptions'!$B$4,""))</f>
        <v/>
      </c>
      <c r="U7" s="51">
        <f>IF(OR(I7="",R7="",T7=""),"",IFERROR(SUM(R7,T7),""))</f>
        <v/>
      </c>
      <c r="V7" s="52">
        <f>IF(OR(I7="",H7=""),"",IFERROR(VLOOKUP(H7,'Assumptions'!$D$4:$E$8,2,FALSE),""))</f>
        <v/>
      </c>
      <c r="W7" s="51">
        <f>IF(OR(I7="",P7="",P7="Excluded",U7="",V7=""),"",IFERROR(U7*(1+V7),""))</f>
        <v/>
      </c>
      <c r="X7" s="31">
        <f>IF(I7="","",IF(B7="","Check job ID",IF(C7="","Check customer",IF(D7="","Check job",IF(E7="","Check date",IF(F7="","Check equipment",IF(G7="","Check technician",IF(H7="","Check category",IF(OR(J7="",J7&lt;=0),"Check quantity",IF(K7="","Check unit",IF(L7="","Check unit cost",IF(M7="","Check labor",IF(N7="","Check waste",IF(O7="","Check responsibility",IF(P7="","Check status",IF(P7="Excluded","Excluded",IF(V7="","Check category markup",IF(U7="","Check cost inputs",IF(P7="Draft","Review draft",IF(W7&gt;'Assumptions'!$B$13,"Review line price","Ready"))))))))))))))))))))</f>
        <v/>
      </c>
    </row>
    <row r="8" ht="23" customHeight="1">
      <c r="A8" s="19">
        <f>IF(I8="","",ROW()-5)</f>
        <v/>
      </c>
      <c r="B8" s="20" t="inlineStr">
        <is>
          <t>DEMO-101</t>
        </is>
      </c>
      <c r="C8" s="20" t="inlineStr">
        <is>
          <t>Bluebird Sample Market (Fictional)</t>
        </is>
      </c>
      <c r="D8" s="20" t="inlineStr">
        <is>
          <t>Demo sales floor duct revision</t>
        </is>
      </c>
      <c r="E8" s="21" t="n">
        <v>46266</v>
      </c>
      <c r="F8" s="20" t="inlineStr">
        <is>
          <t>Demo RTU-A (Fictional)</t>
        </is>
      </c>
      <c r="G8" s="20" t="inlineStr">
        <is>
          <t>Avery Example (Fictional)</t>
        </is>
      </c>
      <c r="H8" s="20" t="inlineStr">
        <is>
          <t>Insulation</t>
        </is>
      </c>
      <c r="I8" s="20" t="inlineStr">
        <is>
          <t>Duct wrap for supply trunk and fittings</t>
        </is>
      </c>
      <c r="J8" s="22" t="n">
        <v>380</v>
      </c>
      <c r="K8" s="23" t="inlineStr">
        <is>
          <t>sq ft</t>
        </is>
      </c>
      <c r="L8" s="47" t="n">
        <v>2.4</v>
      </c>
      <c r="M8" s="25" t="n">
        <v>0.055</v>
      </c>
      <c r="N8" s="48" t="n">
        <v>0.1</v>
      </c>
      <c r="O8" s="23" t="inlineStr">
        <is>
          <t>Contractor</t>
        </is>
      </c>
      <c r="P8" s="23" t="inlineStr">
        <is>
          <t>Reviewed</t>
        </is>
      </c>
      <c r="Q8" s="27">
        <f>IF(OR(I8="",J8="",N8=""),"",IFERROR(J8*(1+N8),""))</f>
        <v/>
      </c>
      <c r="R8" s="49">
        <f>IF(OR(I8="",Q8="",L8=""),"",IFERROR(Q8*L8,""))</f>
        <v/>
      </c>
      <c r="S8" s="29">
        <f>IF(OR(I8="",J8="",M8=""),"",IFERROR(J8*M8,""))</f>
        <v/>
      </c>
      <c r="T8" s="49">
        <f>IF(OR(I8="",S8=""),"",IFERROR(S8*'Assumptions'!$B$4,""))</f>
        <v/>
      </c>
      <c r="U8" s="49">
        <f>IF(OR(I8="",R8="",T8=""),"",IFERROR(SUM(R8,T8),""))</f>
        <v/>
      </c>
      <c r="V8" s="50">
        <f>IF(OR(I8="",H8=""),"",IFERROR(VLOOKUP(H8,'Assumptions'!$D$4:$E$8,2,FALSE),""))</f>
        <v/>
      </c>
      <c r="W8" s="49">
        <f>IF(OR(I8="",P8="",P8="Excluded",U8="",V8=""),"",IFERROR(U8*(1+V8),""))</f>
        <v/>
      </c>
      <c r="X8" s="19">
        <f>IF(I8="","",IF(B8="","Check job ID",IF(C8="","Check customer",IF(D8="","Check job",IF(E8="","Check date",IF(F8="","Check equipment",IF(G8="","Check technician",IF(H8="","Check category",IF(OR(J8="",J8&lt;=0),"Check quantity",IF(K8="","Check unit",IF(L8="","Check unit cost",IF(M8="","Check labor",IF(N8="","Check waste",IF(O8="","Check responsibility",IF(P8="","Check status",IF(P8="Excluded","Excluded",IF(V8="","Check category markup",IF(U8="","Check cost inputs",IF(P8="Draft","Review draft",IF(W8&gt;'Assumptions'!$B$13,"Review line price","Ready"))))))))))))))))))))</f>
        <v/>
      </c>
    </row>
    <row r="9" ht="23" customHeight="1">
      <c r="A9" s="31">
        <f>IF(I9="","",ROW()-5)</f>
        <v/>
      </c>
      <c r="B9" s="20" t="inlineStr">
        <is>
          <t>DEMO-101</t>
        </is>
      </c>
      <c r="C9" s="20" t="inlineStr">
        <is>
          <t>Bluebird Sample Market (Fictional)</t>
        </is>
      </c>
      <c r="D9" s="20" t="inlineStr">
        <is>
          <t>Demo sales floor duct revision</t>
        </is>
      </c>
      <c r="E9" s="21" t="n">
        <v>46266</v>
      </c>
      <c r="F9" s="20" t="inlineStr">
        <is>
          <t>Demo RTU-A (Fictional)</t>
        </is>
      </c>
      <c r="G9" s="20" t="inlineStr">
        <is>
          <t>Avery Example (Fictional)</t>
        </is>
      </c>
      <c r="H9" s="20" t="inlineStr">
        <is>
          <t>Accessory</t>
        </is>
      </c>
      <c r="I9" s="20" t="inlineStr">
        <is>
          <t>Manual balancing dampers</t>
        </is>
      </c>
      <c r="J9" s="22" t="n">
        <v>8</v>
      </c>
      <c r="K9" s="23" t="inlineStr">
        <is>
          <t>each</t>
        </is>
      </c>
      <c r="L9" s="47" t="n">
        <v>34</v>
      </c>
      <c r="M9" s="25" t="n">
        <v>0.45</v>
      </c>
      <c r="N9" s="48" t="n">
        <v>0</v>
      </c>
      <c r="O9" s="23" t="inlineStr">
        <is>
          <t>Contractor</t>
        </is>
      </c>
      <c r="P9" s="23" t="inlineStr">
        <is>
          <t>Draft</t>
        </is>
      </c>
      <c r="Q9" s="32">
        <f>IF(OR(I9="",J9="",N9=""),"",IFERROR(J9*(1+N9),""))</f>
        <v/>
      </c>
      <c r="R9" s="51">
        <f>IF(OR(I9="",Q9="",L9=""),"",IFERROR(Q9*L9,""))</f>
        <v/>
      </c>
      <c r="S9" s="34">
        <f>IF(OR(I9="",J9="",M9=""),"",IFERROR(J9*M9,""))</f>
        <v/>
      </c>
      <c r="T9" s="51">
        <f>IF(OR(I9="",S9=""),"",IFERROR(S9*'Assumptions'!$B$4,""))</f>
        <v/>
      </c>
      <c r="U9" s="51">
        <f>IF(OR(I9="",R9="",T9=""),"",IFERROR(SUM(R9,T9),""))</f>
        <v/>
      </c>
      <c r="V9" s="52">
        <f>IF(OR(I9="",H9=""),"",IFERROR(VLOOKUP(H9,'Assumptions'!$D$4:$E$8,2,FALSE),""))</f>
        <v/>
      </c>
      <c r="W9" s="51">
        <f>IF(OR(I9="",P9="",P9="Excluded",U9="",V9=""),"",IFERROR(U9*(1+V9),""))</f>
        <v/>
      </c>
      <c r="X9" s="31">
        <f>IF(I9="","",IF(B9="","Check job ID",IF(C9="","Check customer",IF(D9="","Check job",IF(E9="","Check date",IF(F9="","Check equipment",IF(G9="","Check technician",IF(H9="","Check category",IF(OR(J9="",J9&lt;=0),"Check quantity",IF(K9="","Check unit",IF(L9="","Check unit cost",IF(M9="","Check labor",IF(N9="","Check waste",IF(O9="","Check responsibility",IF(P9="","Check status",IF(P9="Excluded","Excluded",IF(V9="","Check category markup",IF(U9="","Check cost inputs",IF(P9="Draft","Review draft",IF(W9&gt;'Assumptions'!$B$13,"Review line price","Ready"))))))))))))))))))))</f>
        <v/>
      </c>
    </row>
    <row r="10" ht="23" customHeight="1">
      <c r="A10" s="19">
        <f>IF(I10="","",ROW()-5)</f>
        <v/>
      </c>
      <c r="B10" s="20" t="inlineStr">
        <is>
          <t>DEMO-101</t>
        </is>
      </c>
      <c r="C10" s="20" t="inlineStr">
        <is>
          <t>Bluebird Sample Market (Fictional)</t>
        </is>
      </c>
      <c r="D10" s="20" t="inlineStr">
        <is>
          <t>Demo sales floor duct revision</t>
        </is>
      </c>
      <c r="E10" s="21" t="n">
        <v>46266</v>
      </c>
      <c r="F10" s="20" t="inlineStr">
        <is>
          <t>Demo RTU-A (Fictional)</t>
        </is>
      </c>
      <c r="G10" s="20" t="inlineStr">
        <is>
          <t>Avery Example (Fictional)</t>
        </is>
      </c>
      <c r="H10" s="20" t="inlineStr">
        <is>
          <t>Spiral Duct</t>
        </is>
      </c>
      <c r="I10" s="20" t="inlineStr">
        <is>
          <t>Customer-furnished spiral branch reference</t>
        </is>
      </c>
      <c r="J10" s="22" t="n">
        <v>20</v>
      </c>
      <c r="K10" s="23" t="inlineStr">
        <is>
          <t>ft</t>
        </is>
      </c>
      <c r="L10" s="47" t="n">
        <v>0</v>
      </c>
      <c r="M10" s="25" t="n">
        <v>0</v>
      </c>
      <c r="N10" s="48" t="n">
        <v>0</v>
      </c>
      <c r="O10" s="23" t="inlineStr">
        <is>
          <t>Customer</t>
        </is>
      </c>
      <c r="P10" s="23" t="inlineStr">
        <is>
          <t>Excluded</t>
        </is>
      </c>
      <c r="Q10" s="27">
        <f>IF(OR(I10="",J10="",N10=""),"",IFERROR(J10*(1+N10),""))</f>
        <v/>
      </c>
      <c r="R10" s="49">
        <f>IF(OR(I10="",Q10="",L10=""),"",IFERROR(Q10*L10,""))</f>
        <v/>
      </c>
      <c r="S10" s="29">
        <f>IF(OR(I10="",J10="",M10=""),"",IFERROR(J10*M10,""))</f>
        <v/>
      </c>
      <c r="T10" s="49">
        <f>IF(OR(I10="",S10=""),"",IFERROR(S10*'Assumptions'!$B$4,""))</f>
        <v/>
      </c>
      <c r="U10" s="49">
        <f>IF(OR(I10="",R10="",T10=""),"",IFERROR(SUM(R10,T10),""))</f>
        <v/>
      </c>
      <c r="V10" s="50">
        <f>IF(OR(I10="",H10=""),"",IFERROR(VLOOKUP(H10,'Assumptions'!$D$4:$E$8,2,FALSE),""))</f>
        <v/>
      </c>
      <c r="W10" s="49">
        <f>IF(OR(I10="",P10="",P10="Excluded",U10="",V10=""),"",IFERROR(U10*(1+V10),""))</f>
        <v/>
      </c>
      <c r="X10" s="19">
        <f>IF(I10="","",IF(B10="","Check job ID",IF(C10="","Check customer",IF(D10="","Check job",IF(E10="","Check date",IF(F10="","Check equipment",IF(G10="","Check technician",IF(H10="","Check category",IF(OR(J10="",J10&lt;=0),"Check quantity",IF(K10="","Check unit",IF(L10="","Check unit cost",IF(M10="","Check labor",IF(N10="","Check waste",IF(O10="","Check responsibility",IF(P10="","Check status",IF(P10="Excluded","Excluded",IF(V10="","Check category markup",IF(U10="","Check cost inputs",IF(P10="Draft","Review draft",IF(W10&gt;'Assumptions'!$B$13,"Review line price","Ready"))))))))))))))))))))</f>
        <v/>
      </c>
    </row>
    <row r="11" ht="23" customHeight="1">
      <c r="A11" s="31">
        <f>IF(I11="","",ROW()-5)</f>
        <v/>
      </c>
      <c r="B11" s="20" t="inlineStr">
        <is>
          <t>DEMO-202</t>
        </is>
      </c>
      <c r="C11" s="20" t="inlineStr">
        <is>
          <t>Juniper Example Workshop (Fictional)</t>
        </is>
      </c>
      <c r="D11" s="20" t="inlineStr">
        <is>
          <t>Demo fabrication area exhaust branch</t>
        </is>
      </c>
      <c r="E11" s="21" t="n">
        <v>46272</v>
      </c>
      <c r="F11" s="20" t="inlineStr">
        <is>
          <t>Demo Exhaust Fan-B (Fictional)</t>
        </is>
      </c>
      <c r="G11" s="20" t="inlineStr">
        <is>
          <t>Morgan Sample (Fictional)</t>
        </is>
      </c>
      <c r="H11" s="20" t="inlineStr">
        <is>
          <t>Spiral Duct</t>
        </is>
      </c>
      <c r="I11" s="20" t="inlineStr">
        <is>
          <t>14 in. round spiral exhaust duct</t>
        </is>
      </c>
      <c r="J11" s="22" t="n">
        <v>90</v>
      </c>
      <c r="K11" s="23" t="inlineStr">
        <is>
          <t>ft</t>
        </is>
      </c>
      <c r="L11" s="47" t="n">
        <v>17.5</v>
      </c>
      <c r="M11" s="25" t="n">
        <v>0.25</v>
      </c>
      <c r="N11" s="48" t="n">
        <v>0.08</v>
      </c>
      <c r="O11" s="23" t="inlineStr">
        <is>
          <t>Contractor</t>
        </is>
      </c>
      <c r="P11" s="23" t="inlineStr">
        <is>
          <t>Included</t>
        </is>
      </c>
      <c r="Q11" s="32">
        <f>IF(OR(I11="",J11="",N11=""),"",IFERROR(J11*(1+N11),""))</f>
        <v/>
      </c>
      <c r="R11" s="51">
        <f>IF(OR(I11="",Q11="",L11=""),"",IFERROR(Q11*L11,""))</f>
        <v/>
      </c>
      <c r="S11" s="34">
        <f>IF(OR(I11="",J11="",M11=""),"",IFERROR(J11*M11,""))</f>
        <v/>
      </c>
      <c r="T11" s="51">
        <f>IF(OR(I11="",S11=""),"",IFERROR(S11*'Assumptions'!$B$4,""))</f>
        <v/>
      </c>
      <c r="U11" s="51">
        <f>IF(OR(I11="",R11="",T11=""),"",IFERROR(SUM(R11,T11),""))</f>
        <v/>
      </c>
      <c r="V11" s="52">
        <f>IF(OR(I11="",H11=""),"",IFERROR(VLOOKUP(H11,'Assumptions'!$D$4:$E$8,2,FALSE),""))</f>
        <v/>
      </c>
      <c r="W11" s="51">
        <f>IF(OR(I11="",P11="",P11="Excluded",U11="",V11=""),"",IFERROR(U11*(1+V11),""))</f>
        <v/>
      </c>
      <c r="X11" s="31">
        <f>IF(I11="","",IF(B11="","Check job ID",IF(C11="","Check customer",IF(D11="","Check job",IF(E11="","Check date",IF(F11="","Check equipment",IF(G11="","Check technician",IF(H11="","Check category",IF(OR(J11="",J11&lt;=0),"Check quantity",IF(K11="","Check unit",IF(L11="","Check unit cost",IF(M11="","Check labor",IF(N11="","Check waste",IF(O11="","Check responsibility",IF(P11="","Check status",IF(P11="Excluded","Excluded",IF(V11="","Check category markup",IF(U11="","Check cost inputs",IF(P11="Draft","Review draft",IF(W11&gt;'Assumptions'!$B$13,"Review line price","Ready"))))))))))))))))))))</f>
        <v/>
      </c>
    </row>
    <row r="12" ht="23" customHeight="1">
      <c r="A12" s="19">
        <f>IF(I12="","",ROW()-5)</f>
        <v/>
      </c>
      <c r="B12" s="20" t="inlineStr">
        <is>
          <t>DEMO-202</t>
        </is>
      </c>
      <c r="C12" s="20" t="inlineStr">
        <is>
          <t>Juniper Example Workshop (Fictional)</t>
        </is>
      </c>
      <c r="D12" s="20" t="inlineStr">
        <is>
          <t>Demo fabrication area exhaust branch</t>
        </is>
      </c>
      <c r="E12" s="21" t="n">
        <v>46272</v>
      </c>
      <c r="F12" s="20" t="inlineStr">
        <is>
          <t>Demo Exhaust Fan-B (Fictional)</t>
        </is>
      </c>
      <c r="G12" s="20" t="inlineStr">
        <is>
          <t>Morgan Sample (Fictional)</t>
        </is>
      </c>
      <c r="H12" s="20" t="inlineStr">
        <is>
          <t>Fitting</t>
        </is>
      </c>
      <c r="I12" s="20" t="inlineStr">
        <is>
          <t>14 in. round branch tees</t>
        </is>
      </c>
      <c r="J12" s="22" t="n">
        <v>4</v>
      </c>
      <c r="K12" s="23" t="inlineStr">
        <is>
          <t>each</t>
        </is>
      </c>
      <c r="L12" s="47" t="n">
        <v>76</v>
      </c>
      <c r="M12" s="25" t="n">
        <v>0.9</v>
      </c>
      <c r="N12" s="48" t="n">
        <v>0.05</v>
      </c>
      <c r="O12" s="23" t="inlineStr">
        <is>
          <t>Contractor</t>
        </is>
      </c>
      <c r="P12" s="23" t="inlineStr">
        <is>
          <t>Included</t>
        </is>
      </c>
      <c r="Q12" s="27">
        <f>IF(OR(I12="",J12="",N12=""),"",IFERROR(J12*(1+N12),""))</f>
        <v/>
      </c>
      <c r="R12" s="49">
        <f>IF(OR(I12="",Q12="",L12=""),"",IFERROR(Q12*L12,""))</f>
        <v/>
      </c>
      <c r="S12" s="29">
        <f>IF(OR(I12="",J12="",M12=""),"",IFERROR(J12*M12,""))</f>
        <v/>
      </c>
      <c r="T12" s="49">
        <f>IF(OR(I12="",S12=""),"",IFERROR(S12*'Assumptions'!$B$4,""))</f>
        <v/>
      </c>
      <c r="U12" s="49">
        <f>IF(OR(I12="",R12="",T12=""),"",IFERROR(SUM(R12,T12),""))</f>
        <v/>
      </c>
      <c r="V12" s="50">
        <f>IF(OR(I12="",H12=""),"",IFERROR(VLOOKUP(H12,'Assumptions'!$D$4:$E$8,2,FALSE),""))</f>
        <v/>
      </c>
      <c r="W12" s="49">
        <f>IF(OR(I12="",P12="",P12="Excluded",U12="",V12=""),"",IFERROR(U12*(1+V12),""))</f>
        <v/>
      </c>
      <c r="X12" s="19">
        <f>IF(I12="","",IF(B12="","Check job ID",IF(C12="","Check customer",IF(D12="","Check job",IF(E12="","Check date",IF(F12="","Check equipment",IF(G12="","Check technician",IF(H12="","Check category",IF(OR(J12="",J12&lt;=0),"Check quantity",IF(K12="","Check unit",IF(L12="","Check unit cost",IF(M12="","Check labor",IF(N12="","Check waste",IF(O12="","Check responsibility",IF(P12="","Check status",IF(P12="Excluded","Excluded",IF(V12="","Check category markup",IF(U12="","Check cost inputs",IF(P12="Draft","Review draft",IF(W12&gt;'Assumptions'!$B$13,"Review line price","Ready"))))))))))))))))))))</f>
        <v/>
      </c>
    </row>
    <row r="13" ht="23" customHeight="1">
      <c r="A13" s="31">
        <f>IF(I13="","",ROW()-5)</f>
        <v/>
      </c>
      <c r="B13" s="20" t="inlineStr">
        <is>
          <t>DEMO-202</t>
        </is>
      </c>
      <c r="C13" s="20" t="inlineStr">
        <is>
          <t>Juniper Example Workshop (Fictional)</t>
        </is>
      </c>
      <c r="D13" s="20" t="inlineStr">
        <is>
          <t>Demo fabrication area exhaust branch</t>
        </is>
      </c>
      <c r="E13" s="21" t="n">
        <v>46272</v>
      </c>
      <c r="F13" s="20" t="inlineStr">
        <is>
          <t>Demo Exhaust Fan-B (Fictional)</t>
        </is>
      </c>
      <c r="G13" s="20" t="inlineStr">
        <is>
          <t>Morgan Sample (Fictional)</t>
        </is>
      </c>
      <c r="H13" s="20" t="inlineStr">
        <is>
          <t>Insulation</t>
        </is>
      </c>
      <c r="I13" s="20" t="inlineStr">
        <is>
          <t>Exterior wrap for round duct</t>
        </is>
      </c>
      <c r="J13" s="22" t="n">
        <v>300</v>
      </c>
      <c r="K13" s="23" t="inlineStr">
        <is>
          <t>sq ft</t>
        </is>
      </c>
      <c r="L13" s="47" t="n">
        <v>2.65</v>
      </c>
      <c r="M13" s="25" t="n">
        <v>0.06</v>
      </c>
      <c r="N13" s="48" t="n">
        <v>0.1</v>
      </c>
      <c r="O13" s="23" t="inlineStr">
        <is>
          <t>Contractor</t>
        </is>
      </c>
      <c r="P13" s="23" t="inlineStr">
        <is>
          <t>Reviewed</t>
        </is>
      </c>
      <c r="Q13" s="32">
        <f>IF(OR(I13="",J13="",N13=""),"",IFERROR(J13*(1+N13),""))</f>
        <v/>
      </c>
      <c r="R13" s="51">
        <f>IF(OR(I13="",Q13="",L13=""),"",IFERROR(Q13*L13,""))</f>
        <v/>
      </c>
      <c r="S13" s="34">
        <f>IF(OR(I13="",J13="",M13=""),"",IFERROR(J13*M13,""))</f>
        <v/>
      </c>
      <c r="T13" s="51">
        <f>IF(OR(I13="",S13=""),"",IFERROR(S13*'Assumptions'!$B$4,""))</f>
        <v/>
      </c>
      <c r="U13" s="51">
        <f>IF(OR(I13="",R13="",T13=""),"",IFERROR(SUM(R13,T13),""))</f>
        <v/>
      </c>
      <c r="V13" s="52">
        <f>IF(OR(I13="",H13=""),"",IFERROR(VLOOKUP(H13,'Assumptions'!$D$4:$E$8,2,FALSE),""))</f>
        <v/>
      </c>
      <c r="W13" s="51">
        <f>IF(OR(I13="",P13="",P13="Excluded",U13="",V13=""),"",IFERROR(U13*(1+V13),""))</f>
        <v/>
      </c>
      <c r="X13" s="31">
        <f>IF(I13="","",IF(B13="","Check job ID",IF(C13="","Check customer",IF(D13="","Check job",IF(E13="","Check date",IF(F13="","Check equipment",IF(G13="","Check technician",IF(H13="","Check category",IF(OR(J13="",J13&lt;=0),"Check quantity",IF(K13="","Check unit",IF(L13="","Check unit cost",IF(M13="","Check labor",IF(N13="","Check waste",IF(O13="","Check responsibility",IF(P13="","Check status",IF(P13="Excluded","Excluded",IF(V13="","Check category markup",IF(U13="","Check cost inputs",IF(P13="Draft","Review draft",IF(W13&gt;'Assumptions'!$B$13,"Review line price","Ready"))))))))))))))))))))</f>
        <v/>
      </c>
    </row>
    <row r="14" ht="23" customHeight="1">
      <c r="A14" s="19">
        <f>IF(I14="","",ROW()-5)</f>
        <v/>
      </c>
      <c r="B14" s="20" t="inlineStr">
        <is>
          <t>DEMO-202</t>
        </is>
      </c>
      <c r="C14" s="20" t="inlineStr">
        <is>
          <t>Juniper Example Workshop (Fictional)</t>
        </is>
      </c>
      <c r="D14" s="20" t="inlineStr">
        <is>
          <t>Demo fabrication area exhaust branch</t>
        </is>
      </c>
      <c r="E14" s="21" t="n">
        <v>46272</v>
      </c>
      <c r="F14" s="20" t="inlineStr">
        <is>
          <t>Demo Exhaust Fan-B (Fictional)</t>
        </is>
      </c>
      <c r="G14" s="20" t="inlineStr">
        <is>
          <t>Morgan Sample (Fictional)</t>
        </is>
      </c>
      <c r="H14" s="20" t="inlineStr">
        <is>
          <t>Rectangular Duct</t>
        </is>
      </c>
      <c r="I14" s="20" t="inlineStr">
        <is>
          <t>24 x 14 in. return drop</t>
        </is>
      </c>
      <c r="J14" s="22" t="n">
        <v>35</v>
      </c>
      <c r="K14" s="23" t="inlineStr">
        <is>
          <t>ft</t>
        </is>
      </c>
      <c r="L14" s="47" t="n">
        <v>22</v>
      </c>
      <c r="M14" s="25" t="n">
        <v>0.4</v>
      </c>
      <c r="N14" s="48" t="n">
        <v>0.12</v>
      </c>
      <c r="O14" s="23" t="inlineStr">
        <is>
          <t>Contractor</t>
        </is>
      </c>
      <c r="P14" s="23" t="inlineStr">
        <is>
          <t>Draft</t>
        </is>
      </c>
      <c r="Q14" s="27">
        <f>IF(OR(I14="",J14="",N14=""),"",IFERROR(J14*(1+N14),""))</f>
        <v/>
      </c>
      <c r="R14" s="49">
        <f>IF(OR(I14="",Q14="",L14=""),"",IFERROR(Q14*L14,""))</f>
        <v/>
      </c>
      <c r="S14" s="29">
        <f>IF(OR(I14="",J14="",M14=""),"",IFERROR(J14*M14,""))</f>
        <v/>
      </c>
      <c r="T14" s="49">
        <f>IF(OR(I14="",S14=""),"",IFERROR(S14*'Assumptions'!$B$4,""))</f>
        <v/>
      </c>
      <c r="U14" s="49">
        <f>IF(OR(I14="",R14="",T14=""),"",IFERROR(SUM(R14,T14),""))</f>
        <v/>
      </c>
      <c r="V14" s="50">
        <f>IF(OR(I14="",H14=""),"",IFERROR(VLOOKUP(H14,'Assumptions'!$D$4:$E$8,2,FALSE),""))</f>
        <v/>
      </c>
      <c r="W14" s="49">
        <f>IF(OR(I14="",P14="",P14="Excluded",U14="",V14=""),"",IFERROR(U14*(1+V14),""))</f>
        <v/>
      </c>
      <c r="X14" s="19">
        <f>IF(I14="","",IF(B14="","Check job ID",IF(C14="","Check customer",IF(D14="","Check job",IF(E14="","Check date",IF(F14="","Check equipment",IF(G14="","Check technician",IF(H14="","Check category",IF(OR(J14="",J14&lt;=0),"Check quantity",IF(K14="","Check unit",IF(L14="","Check unit cost",IF(M14="","Check labor",IF(N14="","Check waste",IF(O14="","Check responsibility",IF(P14="","Check status",IF(P14="Excluded","Excluded",IF(V14="","Check category markup",IF(U14="","Check cost inputs",IF(P14="Draft","Review draft",IF(W14&gt;'Assumptions'!$B$13,"Review line price","Ready"))))))))))))))))))))</f>
        <v/>
      </c>
    </row>
    <row r="15" ht="23" customHeight="1">
      <c r="A15" s="31">
        <f>IF(I15="","",ROW()-5)</f>
        <v/>
      </c>
      <c r="B15" s="20" t="inlineStr">
        <is>
          <t>DEMO-202</t>
        </is>
      </c>
      <c r="C15" s="20" t="inlineStr">
        <is>
          <t>Juniper Example Workshop (Fictional)</t>
        </is>
      </c>
      <c r="D15" s="20" t="inlineStr">
        <is>
          <t>Demo fabrication area exhaust branch</t>
        </is>
      </c>
      <c r="E15" s="21" t="n">
        <v>46272</v>
      </c>
      <c r="F15" s="20" t="inlineStr">
        <is>
          <t>Demo Exhaust Fan-B (Fictional)</t>
        </is>
      </c>
      <c r="G15" s="20" t="inlineStr">
        <is>
          <t>Morgan Sample (Fictional)</t>
        </is>
      </c>
      <c r="H15" s="20" t="inlineStr">
        <is>
          <t>Accessory</t>
        </is>
      </c>
      <c r="I15" s="20" t="inlineStr">
        <is>
          <t>Flexible equipment connection collars</t>
        </is>
      </c>
      <c r="J15" s="22" t="n">
        <v>2</v>
      </c>
      <c r="K15" s="23" t="inlineStr">
        <is>
          <t>each</t>
        </is>
      </c>
      <c r="L15" s="47" t="n">
        <v>68</v>
      </c>
      <c r="M15" s="25" t="n">
        <v>1.25</v>
      </c>
      <c r="N15" s="48" t="n">
        <v>0</v>
      </c>
      <c r="O15" s="23" t="inlineStr">
        <is>
          <t>Contractor</t>
        </is>
      </c>
      <c r="P15" s="23" t="inlineStr">
        <is>
          <t>Included</t>
        </is>
      </c>
      <c r="Q15" s="32">
        <f>IF(OR(I15="",J15="",N15=""),"",IFERROR(J15*(1+N15),""))</f>
        <v/>
      </c>
      <c r="R15" s="51">
        <f>IF(OR(I15="",Q15="",L15=""),"",IFERROR(Q15*L15,""))</f>
        <v/>
      </c>
      <c r="S15" s="34">
        <f>IF(OR(I15="",J15="",M15=""),"",IFERROR(J15*M15,""))</f>
        <v/>
      </c>
      <c r="T15" s="51">
        <f>IF(OR(I15="",S15=""),"",IFERROR(S15*'Assumptions'!$B$4,""))</f>
        <v/>
      </c>
      <c r="U15" s="51">
        <f>IF(OR(I15="",R15="",T15=""),"",IFERROR(SUM(R15,T15),""))</f>
        <v/>
      </c>
      <c r="V15" s="52">
        <f>IF(OR(I15="",H15=""),"",IFERROR(VLOOKUP(H15,'Assumptions'!$D$4:$E$8,2,FALSE),""))</f>
        <v/>
      </c>
      <c r="W15" s="51">
        <f>IF(OR(I15="",P15="",P15="Excluded",U15="",V15=""),"",IFERROR(U15*(1+V15),""))</f>
        <v/>
      </c>
      <c r="X15" s="31">
        <f>IF(I15="","",IF(B15="","Check job ID",IF(C15="","Check customer",IF(D15="","Check job",IF(E15="","Check date",IF(F15="","Check equipment",IF(G15="","Check technician",IF(H15="","Check category",IF(OR(J15="",J15&lt;=0),"Check quantity",IF(K15="","Check unit",IF(L15="","Check unit cost",IF(M15="","Check labor",IF(N15="","Check waste",IF(O15="","Check responsibility",IF(P15="","Check status",IF(P15="Excluded","Excluded",IF(V15="","Check category markup",IF(U15="","Check cost inputs",IF(P15="Draft","Review draft",IF(W15&gt;'Assumptions'!$B$13,"Review line price","Ready"))))))))))))))))))))</f>
        <v/>
      </c>
    </row>
    <row r="16" ht="23" customHeight="1">
      <c r="A16" s="19">
        <f>IF(I16="","",ROW()-5)</f>
        <v/>
      </c>
      <c r="B16" s="20" t="n"/>
      <c r="C16" s="20" t="n"/>
      <c r="D16" s="20" t="n"/>
      <c r="E16" s="21" t="n"/>
      <c r="F16" s="20" t="n"/>
      <c r="G16" s="20" t="n"/>
      <c r="H16" s="20" t="n"/>
      <c r="I16" s="20" t="n"/>
      <c r="J16" s="22" t="n"/>
      <c r="K16" s="23" t="n"/>
      <c r="L16" s="47" t="n"/>
      <c r="M16" s="25" t="n"/>
      <c r="N16" s="48" t="n"/>
      <c r="O16" s="23" t="n"/>
      <c r="P16" s="23" t="n"/>
      <c r="Q16" s="27">
        <f>IF(OR(I16="",J16="",N16=""),"",IFERROR(J16*(1+N16),""))</f>
        <v/>
      </c>
      <c r="R16" s="49">
        <f>IF(OR(I16="",Q16="",L16=""),"",IFERROR(Q16*L16,""))</f>
        <v/>
      </c>
      <c r="S16" s="29">
        <f>IF(OR(I16="",J16="",M16=""),"",IFERROR(J16*M16,""))</f>
        <v/>
      </c>
      <c r="T16" s="49">
        <f>IF(OR(I16="",S16=""),"",IFERROR(S16*'Assumptions'!$B$4,""))</f>
        <v/>
      </c>
      <c r="U16" s="49">
        <f>IF(OR(I16="",R16="",T16=""),"",IFERROR(SUM(R16,T16),""))</f>
        <v/>
      </c>
      <c r="V16" s="50">
        <f>IF(OR(I16="",H16=""),"",IFERROR(VLOOKUP(H16,'Assumptions'!$D$4:$E$8,2,FALSE),""))</f>
        <v/>
      </c>
      <c r="W16" s="49">
        <f>IF(OR(I16="",P16="",P16="Excluded",U16="",V16=""),"",IFERROR(U16*(1+V16),""))</f>
        <v/>
      </c>
      <c r="X16" s="19">
        <f>IF(I16="","",IF(B16="","Check job ID",IF(C16="","Check customer",IF(D16="","Check job",IF(E16="","Check date",IF(F16="","Check equipment",IF(G16="","Check technician",IF(H16="","Check category",IF(OR(J16="",J16&lt;=0),"Check quantity",IF(K16="","Check unit",IF(L16="","Check unit cost",IF(M16="","Check labor",IF(N16="","Check waste",IF(O16="","Check responsibility",IF(P16="","Check status",IF(P16="Excluded","Excluded",IF(V16="","Check category markup",IF(U16="","Check cost inputs",IF(P16="Draft","Review draft",IF(W16&gt;'Assumptions'!$B$13,"Review line price","Ready"))))))))))))))))))))</f>
        <v/>
      </c>
    </row>
    <row r="17" ht="23" customHeight="1">
      <c r="A17" s="31">
        <f>IF(I17="","",ROW()-5)</f>
        <v/>
      </c>
      <c r="B17" s="20" t="n"/>
      <c r="C17" s="20" t="n"/>
      <c r="D17" s="20" t="n"/>
      <c r="E17" s="21" t="n"/>
      <c r="F17" s="20" t="n"/>
      <c r="G17" s="20" t="n"/>
      <c r="H17" s="20" t="n"/>
      <c r="I17" s="20" t="n"/>
      <c r="J17" s="22" t="n"/>
      <c r="K17" s="23" t="n"/>
      <c r="L17" s="47" t="n"/>
      <c r="M17" s="25" t="n"/>
      <c r="N17" s="48" t="n"/>
      <c r="O17" s="23" t="n"/>
      <c r="P17" s="23" t="n"/>
      <c r="Q17" s="32">
        <f>IF(OR(I17="",J17="",N17=""),"",IFERROR(J17*(1+N17),""))</f>
        <v/>
      </c>
      <c r="R17" s="51">
        <f>IF(OR(I17="",Q17="",L17=""),"",IFERROR(Q17*L17,""))</f>
        <v/>
      </c>
      <c r="S17" s="34">
        <f>IF(OR(I17="",J17="",M17=""),"",IFERROR(J17*M17,""))</f>
        <v/>
      </c>
      <c r="T17" s="51">
        <f>IF(OR(I17="",S17=""),"",IFERROR(S17*'Assumptions'!$B$4,""))</f>
        <v/>
      </c>
      <c r="U17" s="51">
        <f>IF(OR(I17="",R17="",T17=""),"",IFERROR(SUM(R17,T17),""))</f>
        <v/>
      </c>
      <c r="V17" s="52">
        <f>IF(OR(I17="",H17=""),"",IFERROR(VLOOKUP(H17,'Assumptions'!$D$4:$E$8,2,FALSE),""))</f>
        <v/>
      </c>
      <c r="W17" s="51">
        <f>IF(OR(I17="",P17="",P17="Excluded",U17="",V17=""),"",IFERROR(U17*(1+V17),""))</f>
        <v/>
      </c>
      <c r="X17" s="31">
        <f>IF(I17="","",IF(B17="","Check job ID",IF(C17="","Check customer",IF(D17="","Check job",IF(E17="","Check date",IF(F17="","Check equipment",IF(G17="","Check technician",IF(H17="","Check category",IF(OR(J17="",J17&lt;=0),"Check quantity",IF(K17="","Check unit",IF(L17="","Check unit cost",IF(M17="","Check labor",IF(N17="","Check waste",IF(O17="","Check responsibility",IF(P17="","Check status",IF(P17="Excluded","Excluded",IF(V17="","Check category markup",IF(U17="","Check cost inputs",IF(P17="Draft","Review draft",IF(W17&gt;'Assumptions'!$B$13,"Review line price","Ready"))))))))))))))))))))</f>
        <v/>
      </c>
    </row>
    <row r="18" ht="23" customHeight="1">
      <c r="A18" s="19">
        <f>IF(I18="","",ROW()-5)</f>
        <v/>
      </c>
      <c r="B18" s="20" t="n"/>
      <c r="C18" s="20" t="n"/>
      <c r="D18" s="20" t="n"/>
      <c r="E18" s="21" t="n"/>
      <c r="F18" s="20" t="n"/>
      <c r="G18" s="20" t="n"/>
      <c r="H18" s="20" t="n"/>
      <c r="I18" s="20" t="n"/>
      <c r="J18" s="22" t="n"/>
      <c r="K18" s="23" t="n"/>
      <c r="L18" s="47" t="n"/>
      <c r="M18" s="25" t="n"/>
      <c r="N18" s="48" t="n"/>
      <c r="O18" s="23" t="n"/>
      <c r="P18" s="23" t="n"/>
      <c r="Q18" s="27">
        <f>IF(OR(I18="",J18="",N18=""),"",IFERROR(J18*(1+N18),""))</f>
        <v/>
      </c>
      <c r="R18" s="49">
        <f>IF(OR(I18="",Q18="",L18=""),"",IFERROR(Q18*L18,""))</f>
        <v/>
      </c>
      <c r="S18" s="29">
        <f>IF(OR(I18="",J18="",M18=""),"",IFERROR(J18*M18,""))</f>
        <v/>
      </c>
      <c r="T18" s="49">
        <f>IF(OR(I18="",S18=""),"",IFERROR(S18*'Assumptions'!$B$4,""))</f>
        <v/>
      </c>
      <c r="U18" s="49">
        <f>IF(OR(I18="",R18="",T18=""),"",IFERROR(SUM(R18,T18),""))</f>
        <v/>
      </c>
      <c r="V18" s="50">
        <f>IF(OR(I18="",H18=""),"",IFERROR(VLOOKUP(H18,'Assumptions'!$D$4:$E$8,2,FALSE),""))</f>
        <v/>
      </c>
      <c r="W18" s="49">
        <f>IF(OR(I18="",P18="",P18="Excluded",U18="",V18=""),"",IFERROR(U18*(1+V18),""))</f>
        <v/>
      </c>
      <c r="X18" s="19">
        <f>IF(I18="","",IF(B18="","Check job ID",IF(C18="","Check customer",IF(D18="","Check job",IF(E18="","Check date",IF(F18="","Check equipment",IF(G18="","Check technician",IF(H18="","Check category",IF(OR(J18="",J18&lt;=0),"Check quantity",IF(K18="","Check unit",IF(L18="","Check unit cost",IF(M18="","Check labor",IF(N18="","Check waste",IF(O18="","Check responsibility",IF(P18="","Check status",IF(P18="Excluded","Excluded",IF(V18="","Check category markup",IF(U18="","Check cost inputs",IF(P18="Draft","Review draft",IF(W18&gt;'Assumptions'!$B$13,"Review line price","Ready"))))))))))))))))))))</f>
        <v/>
      </c>
    </row>
    <row r="19" ht="23" customHeight="1">
      <c r="A19" s="31">
        <f>IF(I19="","",ROW()-5)</f>
        <v/>
      </c>
      <c r="B19" s="20" t="n"/>
      <c r="C19" s="20" t="n"/>
      <c r="D19" s="20" t="n"/>
      <c r="E19" s="21" t="n"/>
      <c r="F19" s="20" t="n"/>
      <c r="G19" s="20" t="n"/>
      <c r="H19" s="20" t="n"/>
      <c r="I19" s="20" t="n"/>
      <c r="J19" s="22" t="n"/>
      <c r="K19" s="23" t="n"/>
      <c r="L19" s="47" t="n"/>
      <c r="M19" s="25" t="n"/>
      <c r="N19" s="48" t="n"/>
      <c r="O19" s="23" t="n"/>
      <c r="P19" s="23" t="n"/>
      <c r="Q19" s="32">
        <f>IF(OR(I19="",J19="",N19=""),"",IFERROR(J19*(1+N19),""))</f>
        <v/>
      </c>
      <c r="R19" s="51">
        <f>IF(OR(I19="",Q19="",L19=""),"",IFERROR(Q19*L19,""))</f>
        <v/>
      </c>
      <c r="S19" s="34">
        <f>IF(OR(I19="",J19="",M19=""),"",IFERROR(J19*M19,""))</f>
        <v/>
      </c>
      <c r="T19" s="51">
        <f>IF(OR(I19="",S19=""),"",IFERROR(S19*'Assumptions'!$B$4,""))</f>
        <v/>
      </c>
      <c r="U19" s="51">
        <f>IF(OR(I19="",R19="",T19=""),"",IFERROR(SUM(R19,T19),""))</f>
        <v/>
      </c>
      <c r="V19" s="52">
        <f>IF(OR(I19="",H19=""),"",IFERROR(VLOOKUP(H19,'Assumptions'!$D$4:$E$8,2,FALSE),""))</f>
        <v/>
      </c>
      <c r="W19" s="51">
        <f>IF(OR(I19="",P19="",P19="Excluded",U19="",V19=""),"",IFERROR(U19*(1+V19),""))</f>
        <v/>
      </c>
      <c r="X19" s="31">
        <f>IF(I19="","",IF(B19="","Check job ID",IF(C19="","Check customer",IF(D19="","Check job",IF(E19="","Check date",IF(F19="","Check equipment",IF(G19="","Check technician",IF(H19="","Check category",IF(OR(J19="",J19&lt;=0),"Check quantity",IF(K19="","Check unit",IF(L19="","Check unit cost",IF(M19="","Check labor",IF(N19="","Check waste",IF(O19="","Check responsibility",IF(P19="","Check status",IF(P19="Excluded","Excluded",IF(V19="","Check category markup",IF(U19="","Check cost inputs",IF(P19="Draft","Review draft",IF(W19&gt;'Assumptions'!$B$13,"Review line price","Ready"))))))))))))))))))))</f>
        <v/>
      </c>
    </row>
    <row r="20" ht="23" customHeight="1">
      <c r="A20" s="19">
        <f>IF(I20="","",ROW()-5)</f>
        <v/>
      </c>
      <c r="B20" s="20" t="n"/>
      <c r="C20" s="20" t="n"/>
      <c r="D20" s="20" t="n"/>
      <c r="E20" s="21" t="n"/>
      <c r="F20" s="20" t="n"/>
      <c r="G20" s="20" t="n"/>
      <c r="H20" s="20" t="n"/>
      <c r="I20" s="20" t="n"/>
      <c r="J20" s="22" t="n"/>
      <c r="K20" s="23" t="n"/>
      <c r="L20" s="47" t="n"/>
      <c r="M20" s="25" t="n"/>
      <c r="N20" s="48" t="n"/>
      <c r="O20" s="23" t="n"/>
      <c r="P20" s="23" t="n"/>
      <c r="Q20" s="27">
        <f>IF(OR(I20="",J20="",N20=""),"",IFERROR(J20*(1+N20),""))</f>
        <v/>
      </c>
      <c r="R20" s="49">
        <f>IF(OR(I20="",Q20="",L20=""),"",IFERROR(Q20*L20,""))</f>
        <v/>
      </c>
      <c r="S20" s="29">
        <f>IF(OR(I20="",J20="",M20=""),"",IFERROR(J20*M20,""))</f>
        <v/>
      </c>
      <c r="T20" s="49">
        <f>IF(OR(I20="",S20=""),"",IFERROR(S20*'Assumptions'!$B$4,""))</f>
        <v/>
      </c>
      <c r="U20" s="49">
        <f>IF(OR(I20="",R20="",T20=""),"",IFERROR(SUM(R20,T20),""))</f>
        <v/>
      </c>
      <c r="V20" s="50">
        <f>IF(OR(I20="",H20=""),"",IFERROR(VLOOKUP(H20,'Assumptions'!$D$4:$E$8,2,FALSE),""))</f>
        <v/>
      </c>
      <c r="W20" s="49">
        <f>IF(OR(I20="",P20="",P20="Excluded",U20="",V20=""),"",IFERROR(U20*(1+V20),""))</f>
        <v/>
      </c>
      <c r="X20" s="19">
        <f>IF(I20="","",IF(B20="","Check job ID",IF(C20="","Check customer",IF(D20="","Check job",IF(E20="","Check date",IF(F20="","Check equipment",IF(G20="","Check technician",IF(H20="","Check category",IF(OR(J20="",J20&lt;=0),"Check quantity",IF(K20="","Check unit",IF(L20="","Check unit cost",IF(M20="","Check labor",IF(N20="","Check waste",IF(O20="","Check responsibility",IF(P20="","Check status",IF(P20="Excluded","Excluded",IF(V20="","Check category markup",IF(U20="","Check cost inputs",IF(P20="Draft","Review draft",IF(W20&gt;'Assumptions'!$B$13,"Review line price","Ready"))))))))))))))))))))</f>
        <v/>
      </c>
    </row>
    <row r="21" ht="23" customHeight="1">
      <c r="A21" s="31">
        <f>IF(I21="","",ROW()-5)</f>
        <v/>
      </c>
      <c r="B21" s="20" t="n"/>
      <c r="C21" s="20" t="n"/>
      <c r="D21" s="20" t="n"/>
      <c r="E21" s="21" t="n"/>
      <c r="F21" s="20" t="n"/>
      <c r="G21" s="20" t="n"/>
      <c r="H21" s="20" t="n"/>
      <c r="I21" s="20" t="n"/>
      <c r="J21" s="22" t="n"/>
      <c r="K21" s="23" t="n"/>
      <c r="L21" s="47" t="n"/>
      <c r="M21" s="25" t="n"/>
      <c r="N21" s="48" t="n"/>
      <c r="O21" s="23" t="n"/>
      <c r="P21" s="23" t="n"/>
      <c r="Q21" s="32">
        <f>IF(OR(I21="",J21="",N21=""),"",IFERROR(J21*(1+N21),""))</f>
        <v/>
      </c>
      <c r="R21" s="51">
        <f>IF(OR(I21="",Q21="",L21=""),"",IFERROR(Q21*L21,""))</f>
        <v/>
      </c>
      <c r="S21" s="34">
        <f>IF(OR(I21="",J21="",M21=""),"",IFERROR(J21*M21,""))</f>
        <v/>
      </c>
      <c r="T21" s="51">
        <f>IF(OR(I21="",S21=""),"",IFERROR(S21*'Assumptions'!$B$4,""))</f>
        <v/>
      </c>
      <c r="U21" s="51">
        <f>IF(OR(I21="",R21="",T21=""),"",IFERROR(SUM(R21,T21),""))</f>
        <v/>
      </c>
      <c r="V21" s="52">
        <f>IF(OR(I21="",H21=""),"",IFERROR(VLOOKUP(H21,'Assumptions'!$D$4:$E$8,2,FALSE),""))</f>
        <v/>
      </c>
      <c r="W21" s="51">
        <f>IF(OR(I21="",P21="",P21="Excluded",U21="",V21=""),"",IFERROR(U21*(1+V21),""))</f>
        <v/>
      </c>
      <c r="X21" s="31">
        <f>IF(I21="","",IF(B21="","Check job ID",IF(C21="","Check customer",IF(D21="","Check job",IF(E21="","Check date",IF(F21="","Check equipment",IF(G21="","Check technician",IF(H21="","Check category",IF(OR(J21="",J21&lt;=0),"Check quantity",IF(K21="","Check unit",IF(L21="","Check unit cost",IF(M21="","Check labor",IF(N21="","Check waste",IF(O21="","Check responsibility",IF(P21="","Check status",IF(P21="Excluded","Excluded",IF(V21="","Check category markup",IF(U21="","Check cost inputs",IF(P21="Draft","Review draft",IF(W21&gt;'Assumptions'!$B$13,"Review line price","Ready"))))))))))))))))))))</f>
        <v/>
      </c>
    </row>
    <row r="22" ht="23" customHeight="1">
      <c r="A22" s="19">
        <f>IF(I22="","",ROW()-5)</f>
        <v/>
      </c>
      <c r="B22" s="20" t="n"/>
      <c r="C22" s="20" t="n"/>
      <c r="D22" s="20" t="n"/>
      <c r="E22" s="21" t="n"/>
      <c r="F22" s="20" t="n"/>
      <c r="G22" s="20" t="n"/>
      <c r="H22" s="20" t="n"/>
      <c r="I22" s="20" t="n"/>
      <c r="J22" s="22" t="n"/>
      <c r="K22" s="23" t="n"/>
      <c r="L22" s="47" t="n"/>
      <c r="M22" s="25" t="n"/>
      <c r="N22" s="48" t="n"/>
      <c r="O22" s="23" t="n"/>
      <c r="P22" s="23" t="n"/>
      <c r="Q22" s="27">
        <f>IF(OR(I22="",J22="",N22=""),"",IFERROR(J22*(1+N22),""))</f>
        <v/>
      </c>
      <c r="R22" s="49">
        <f>IF(OR(I22="",Q22="",L22=""),"",IFERROR(Q22*L22,""))</f>
        <v/>
      </c>
      <c r="S22" s="29">
        <f>IF(OR(I22="",J22="",M22=""),"",IFERROR(J22*M22,""))</f>
        <v/>
      </c>
      <c r="T22" s="49">
        <f>IF(OR(I22="",S22=""),"",IFERROR(S22*'Assumptions'!$B$4,""))</f>
        <v/>
      </c>
      <c r="U22" s="49">
        <f>IF(OR(I22="",R22="",T22=""),"",IFERROR(SUM(R22,T22),""))</f>
        <v/>
      </c>
      <c r="V22" s="50">
        <f>IF(OR(I22="",H22=""),"",IFERROR(VLOOKUP(H22,'Assumptions'!$D$4:$E$8,2,FALSE),""))</f>
        <v/>
      </c>
      <c r="W22" s="49">
        <f>IF(OR(I22="",P22="",P22="Excluded",U22="",V22=""),"",IFERROR(U22*(1+V22),""))</f>
        <v/>
      </c>
      <c r="X22" s="19">
        <f>IF(I22="","",IF(B22="","Check job ID",IF(C22="","Check customer",IF(D22="","Check job",IF(E22="","Check date",IF(F22="","Check equipment",IF(G22="","Check technician",IF(H22="","Check category",IF(OR(J22="",J22&lt;=0),"Check quantity",IF(K22="","Check unit",IF(L22="","Check unit cost",IF(M22="","Check labor",IF(N22="","Check waste",IF(O22="","Check responsibility",IF(P22="","Check status",IF(P22="Excluded","Excluded",IF(V22="","Check category markup",IF(U22="","Check cost inputs",IF(P22="Draft","Review draft",IF(W22&gt;'Assumptions'!$B$13,"Review line price","Ready"))))))))))))))))))))</f>
        <v/>
      </c>
    </row>
    <row r="23" ht="23" customHeight="1">
      <c r="A23" s="31">
        <f>IF(I23="","",ROW()-5)</f>
        <v/>
      </c>
      <c r="B23" s="20" t="n"/>
      <c r="C23" s="20" t="n"/>
      <c r="D23" s="20" t="n"/>
      <c r="E23" s="21" t="n"/>
      <c r="F23" s="20" t="n"/>
      <c r="G23" s="20" t="n"/>
      <c r="H23" s="20" t="n"/>
      <c r="I23" s="20" t="n"/>
      <c r="J23" s="22" t="n"/>
      <c r="K23" s="23" t="n"/>
      <c r="L23" s="47" t="n"/>
      <c r="M23" s="25" t="n"/>
      <c r="N23" s="48" t="n"/>
      <c r="O23" s="23" t="n"/>
      <c r="P23" s="23" t="n"/>
      <c r="Q23" s="32">
        <f>IF(OR(I23="",J23="",N23=""),"",IFERROR(J23*(1+N23),""))</f>
        <v/>
      </c>
      <c r="R23" s="51">
        <f>IF(OR(I23="",Q23="",L23=""),"",IFERROR(Q23*L23,""))</f>
        <v/>
      </c>
      <c r="S23" s="34">
        <f>IF(OR(I23="",J23="",M23=""),"",IFERROR(J23*M23,""))</f>
        <v/>
      </c>
      <c r="T23" s="51">
        <f>IF(OR(I23="",S23=""),"",IFERROR(S23*'Assumptions'!$B$4,""))</f>
        <v/>
      </c>
      <c r="U23" s="51">
        <f>IF(OR(I23="",R23="",T23=""),"",IFERROR(SUM(R23,T23),""))</f>
        <v/>
      </c>
      <c r="V23" s="52">
        <f>IF(OR(I23="",H23=""),"",IFERROR(VLOOKUP(H23,'Assumptions'!$D$4:$E$8,2,FALSE),""))</f>
        <v/>
      </c>
      <c r="W23" s="51">
        <f>IF(OR(I23="",P23="",P23="Excluded",U23="",V23=""),"",IFERROR(U23*(1+V23),""))</f>
        <v/>
      </c>
      <c r="X23" s="31">
        <f>IF(I23="","",IF(B23="","Check job ID",IF(C23="","Check customer",IF(D23="","Check job",IF(E23="","Check date",IF(F23="","Check equipment",IF(G23="","Check technician",IF(H23="","Check category",IF(OR(J23="",J23&lt;=0),"Check quantity",IF(K23="","Check unit",IF(L23="","Check unit cost",IF(M23="","Check labor",IF(N23="","Check waste",IF(O23="","Check responsibility",IF(P23="","Check status",IF(P23="Excluded","Excluded",IF(V23="","Check category markup",IF(U23="","Check cost inputs",IF(P23="Draft","Review draft",IF(W23&gt;'Assumptions'!$B$13,"Review line price","Ready"))))))))))))))))))))</f>
        <v/>
      </c>
    </row>
    <row r="24" ht="23" customHeight="1">
      <c r="A24" s="19">
        <f>IF(I24="","",ROW()-5)</f>
        <v/>
      </c>
      <c r="B24" s="20" t="n"/>
      <c r="C24" s="20" t="n"/>
      <c r="D24" s="20" t="n"/>
      <c r="E24" s="21" t="n"/>
      <c r="F24" s="20" t="n"/>
      <c r="G24" s="20" t="n"/>
      <c r="H24" s="20" t="n"/>
      <c r="I24" s="20" t="n"/>
      <c r="J24" s="22" t="n"/>
      <c r="K24" s="23" t="n"/>
      <c r="L24" s="47" t="n"/>
      <c r="M24" s="25" t="n"/>
      <c r="N24" s="48" t="n"/>
      <c r="O24" s="23" t="n"/>
      <c r="P24" s="23" t="n"/>
      <c r="Q24" s="27">
        <f>IF(OR(I24="",J24="",N24=""),"",IFERROR(J24*(1+N24),""))</f>
        <v/>
      </c>
      <c r="R24" s="49">
        <f>IF(OR(I24="",Q24="",L24=""),"",IFERROR(Q24*L24,""))</f>
        <v/>
      </c>
      <c r="S24" s="29">
        <f>IF(OR(I24="",J24="",M24=""),"",IFERROR(J24*M24,""))</f>
        <v/>
      </c>
      <c r="T24" s="49">
        <f>IF(OR(I24="",S24=""),"",IFERROR(S24*'Assumptions'!$B$4,""))</f>
        <v/>
      </c>
      <c r="U24" s="49">
        <f>IF(OR(I24="",R24="",T24=""),"",IFERROR(SUM(R24,T24),""))</f>
        <v/>
      </c>
      <c r="V24" s="50">
        <f>IF(OR(I24="",H24=""),"",IFERROR(VLOOKUP(H24,'Assumptions'!$D$4:$E$8,2,FALSE),""))</f>
        <v/>
      </c>
      <c r="W24" s="49">
        <f>IF(OR(I24="",P24="",P24="Excluded",U24="",V24=""),"",IFERROR(U24*(1+V24),""))</f>
        <v/>
      </c>
      <c r="X24" s="19">
        <f>IF(I24="","",IF(B24="","Check job ID",IF(C24="","Check customer",IF(D24="","Check job",IF(E24="","Check date",IF(F24="","Check equipment",IF(G24="","Check technician",IF(H24="","Check category",IF(OR(J24="",J24&lt;=0),"Check quantity",IF(K24="","Check unit",IF(L24="","Check unit cost",IF(M24="","Check labor",IF(N24="","Check waste",IF(O24="","Check responsibility",IF(P24="","Check status",IF(P24="Excluded","Excluded",IF(V24="","Check category markup",IF(U24="","Check cost inputs",IF(P24="Draft","Review draft",IF(W24&gt;'Assumptions'!$B$13,"Review line price","Ready"))))))))))))))))))))</f>
        <v/>
      </c>
    </row>
    <row r="25" ht="23" customHeight="1">
      <c r="A25" s="31">
        <f>IF(I25="","",ROW()-5)</f>
        <v/>
      </c>
      <c r="B25" s="20" t="n"/>
      <c r="C25" s="20" t="n"/>
      <c r="D25" s="20" t="n"/>
      <c r="E25" s="21" t="n"/>
      <c r="F25" s="20" t="n"/>
      <c r="G25" s="20" t="n"/>
      <c r="H25" s="20" t="n"/>
      <c r="I25" s="20" t="n"/>
      <c r="J25" s="22" t="n"/>
      <c r="K25" s="23" t="n"/>
      <c r="L25" s="47" t="n"/>
      <c r="M25" s="25" t="n"/>
      <c r="N25" s="48" t="n"/>
      <c r="O25" s="23" t="n"/>
      <c r="P25" s="23" t="n"/>
      <c r="Q25" s="32">
        <f>IF(OR(I25="",J25="",N25=""),"",IFERROR(J25*(1+N25),""))</f>
        <v/>
      </c>
      <c r="R25" s="51">
        <f>IF(OR(I25="",Q25="",L25=""),"",IFERROR(Q25*L25,""))</f>
        <v/>
      </c>
      <c r="S25" s="34">
        <f>IF(OR(I25="",J25="",M25=""),"",IFERROR(J25*M25,""))</f>
        <v/>
      </c>
      <c r="T25" s="51">
        <f>IF(OR(I25="",S25=""),"",IFERROR(S25*'Assumptions'!$B$4,""))</f>
        <v/>
      </c>
      <c r="U25" s="51">
        <f>IF(OR(I25="",R25="",T25=""),"",IFERROR(SUM(R25,T25),""))</f>
        <v/>
      </c>
      <c r="V25" s="52">
        <f>IF(OR(I25="",H25=""),"",IFERROR(VLOOKUP(H25,'Assumptions'!$D$4:$E$8,2,FALSE),""))</f>
        <v/>
      </c>
      <c r="W25" s="51">
        <f>IF(OR(I25="",P25="",P25="Excluded",U25="",V25=""),"",IFERROR(U25*(1+V25),""))</f>
        <v/>
      </c>
      <c r="X25" s="31">
        <f>IF(I25="","",IF(B25="","Check job ID",IF(C25="","Check customer",IF(D25="","Check job",IF(E25="","Check date",IF(F25="","Check equipment",IF(G25="","Check technician",IF(H25="","Check category",IF(OR(J25="",J25&lt;=0),"Check quantity",IF(K25="","Check unit",IF(L25="","Check unit cost",IF(M25="","Check labor",IF(N25="","Check waste",IF(O25="","Check responsibility",IF(P25="","Check status",IF(P25="Excluded","Excluded",IF(V25="","Check category markup",IF(U25="","Check cost inputs",IF(P25="Draft","Review draft",IF(W25&gt;'Assumptions'!$B$13,"Review line price","Ready"))))))))))))))))))))</f>
        <v/>
      </c>
    </row>
    <row r="26" ht="23" customHeight="1">
      <c r="A26" s="19">
        <f>IF(I26="","",ROW()-5)</f>
        <v/>
      </c>
      <c r="B26" s="20" t="n"/>
      <c r="C26" s="20" t="n"/>
      <c r="D26" s="20" t="n"/>
      <c r="E26" s="21" t="n"/>
      <c r="F26" s="20" t="n"/>
      <c r="G26" s="20" t="n"/>
      <c r="H26" s="20" t="n"/>
      <c r="I26" s="20" t="n"/>
      <c r="J26" s="22" t="n"/>
      <c r="K26" s="23" t="n"/>
      <c r="L26" s="47" t="n"/>
      <c r="M26" s="25" t="n"/>
      <c r="N26" s="48" t="n"/>
      <c r="O26" s="23" t="n"/>
      <c r="P26" s="23" t="n"/>
      <c r="Q26" s="27">
        <f>IF(OR(I26="",J26="",N26=""),"",IFERROR(J26*(1+N26),""))</f>
        <v/>
      </c>
      <c r="R26" s="49">
        <f>IF(OR(I26="",Q26="",L26=""),"",IFERROR(Q26*L26,""))</f>
        <v/>
      </c>
      <c r="S26" s="29">
        <f>IF(OR(I26="",J26="",M26=""),"",IFERROR(J26*M26,""))</f>
        <v/>
      </c>
      <c r="T26" s="49">
        <f>IF(OR(I26="",S26=""),"",IFERROR(S26*'Assumptions'!$B$4,""))</f>
        <v/>
      </c>
      <c r="U26" s="49">
        <f>IF(OR(I26="",R26="",T26=""),"",IFERROR(SUM(R26,T26),""))</f>
        <v/>
      </c>
      <c r="V26" s="50">
        <f>IF(OR(I26="",H26=""),"",IFERROR(VLOOKUP(H26,'Assumptions'!$D$4:$E$8,2,FALSE),""))</f>
        <v/>
      </c>
      <c r="W26" s="49">
        <f>IF(OR(I26="",P26="",P26="Excluded",U26="",V26=""),"",IFERROR(U26*(1+V26),""))</f>
        <v/>
      </c>
      <c r="X26" s="19">
        <f>IF(I26="","",IF(B26="","Check job ID",IF(C26="","Check customer",IF(D26="","Check job",IF(E26="","Check date",IF(F26="","Check equipment",IF(G26="","Check technician",IF(H26="","Check category",IF(OR(J26="",J26&lt;=0),"Check quantity",IF(K26="","Check unit",IF(L26="","Check unit cost",IF(M26="","Check labor",IF(N26="","Check waste",IF(O26="","Check responsibility",IF(P26="","Check status",IF(P26="Excluded","Excluded",IF(V26="","Check category markup",IF(U26="","Check cost inputs",IF(P26="Draft","Review draft",IF(W26&gt;'Assumptions'!$B$13,"Review line price","Ready"))))))))))))))))))))</f>
        <v/>
      </c>
    </row>
    <row r="27" ht="23" customHeight="1">
      <c r="A27" s="31">
        <f>IF(I27="","",ROW()-5)</f>
        <v/>
      </c>
      <c r="B27" s="20" t="n"/>
      <c r="C27" s="20" t="n"/>
      <c r="D27" s="20" t="n"/>
      <c r="E27" s="21" t="n"/>
      <c r="F27" s="20" t="n"/>
      <c r="G27" s="20" t="n"/>
      <c r="H27" s="20" t="n"/>
      <c r="I27" s="20" t="n"/>
      <c r="J27" s="22" t="n"/>
      <c r="K27" s="23" t="n"/>
      <c r="L27" s="47" t="n"/>
      <c r="M27" s="25" t="n"/>
      <c r="N27" s="48" t="n"/>
      <c r="O27" s="23" t="n"/>
      <c r="P27" s="23" t="n"/>
      <c r="Q27" s="32">
        <f>IF(OR(I27="",J27="",N27=""),"",IFERROR(J27*(1+N27),""))</f>
        <v/>
      </c>
      <c r="R27" s="51">
        <f>IF(OR(I27="",Q27="",L27=""),"",IFERROR(Q27*L27,""))</f>
        <v/>
      </c>
      <c r="S27" s="34">
        <f>IF(OR(I27="",J27="",M27=""),"",IFERROR(J27*M27,""))</f>
        <v/>
      </c>
      <c r="T27" s="51">
        <f>IF(OR(I27="",S27=""),"",IFERROR(S27*'Assumptions'!$B$4,""))</f>
        <v/>
      </c>
      <c r="U27" s="51">
        <f>IF(OR(I27="",R27="",T27=""),"",IFERROR(SUM(R27,T27),""))</f>
        <v/>
      </c>
      <c r="V27" s="52">
        <f>IF(OR(I27="",H27=""),"",IFERROR(VLOOKUP(H27,'Assumptions'!$D$4:$E$8,2,FALSE),""))</f>
        <v/>
      </c>
      <c r="W27" s="51">
        <f>IF(OR(I27="",P27="",P27="Excluded",U27="",V27=""),"",IFERROR(U27*(1+V27),""))</f>
        <v/>
      </c>
      <c r="X27" s="31">
        <f>IF(I27="","",IF(B27="","Check job ID",IF(C27="","Check customer",IF(D27="","Check job",IF(E27="","Check date",IF(F27="","Check equipment",IF(G27="","Check technician",IF(H27="","Check category",IF(OR(J27="",J27&lt;=0),"Check quantity",IF(K27="","Check unit",IF(L27="","Check unit cost",IF(M27="","Check labor",IF(N27="","Check waste",IF(O27="","Check responsibility",IF(P27="","Check status",IF(P27="Excluded","Excluded",IF(V27="","Check category markup",IF(U27="","Check cost inputs",IF(P27="Draft","Review draft",IF(W27&gt;'Assumptions'!$B$13,"Review line price","Ready"))))))))))))))))))))</f>
        <v/>
      </c>
    </row>
    <row r="28" ht="23" customHeight="1">
      <c r="A28" s="19">
        <f>IF(I28="","",ROW()-5)</f>
        <v/>
      </c>
      <c r="B28" s="20" t="n"/>
      <c r="C28" s="20" t="n"/>
      <c r="D28" s="20" t="n"/>
      <c r="E28" s="21" t="n"/>
      <c r="F28" s="20" t="n"/>
      <c r="G28" s="20" t="n"/>
      <c r="H28" s="20" t="n"/>
      <c r="I28" s="20" t="n"/>
      <c r="J28" s="22" t="n"/>
      <c r="K28" s="23" t="n"/>
      <c r="L28" s="47" t="n"/>
      <c r="M28" s="25" t="n"/>
      <c r="N28" s="48" t="n"/>
      <c r="O28" s="23" t="n"/>
      <c r="P28" s="23" t="n"/>
      <c r="Q28" s="27">
        <f>IF(OR(I28="",J28="",N28=""),"",IFERROR(J28*(1+N28),""))</f>
        <v/>
      </c>
      <c r="R28" s="49">
        <f>IF(OR(I28="",Q28="",L28=""),"",IFERROR(Q28*L28,""))</f>
        <v/>
      </c>
      <c r="S28" s="29">
        <f>IF(OR(I28="",J28="",M28=""),"",IFERROR(J28*M28,""))</f>
        <v/>
      </c>
      <c r="T28" s="49">
        <f>IF(OR(I28="",S28=""),"",IFERROR(S28*'Assumptions'!$B$4,""))</f>
        <v/>
      </c>
      <c r="U28" s="49">
        <f>IF(OR(I28="",R28="",T28=""),"",IFERROR(SUM(R28,T28),""))</f>
        <v/>
      </c>
      <c r="V28" s="50">
        <f>IF(OR(I28="",H28=""),"",IFERROR(VLOOKUP(H28,'Assumptions'!$D$4:$E$8,2,FALSE),""))</f>
        <v/>
      </c>
      <c r="W28" s="49">
        <f>IF(OR(I28="",P28="",P28="Excluded",U28="",V28=""),"",IFERROR(U28*(1+V28),""))</f>
        <v/>
      </c>
      <c r="X28" s="19">
        <f>IF(I28="","",IF(B28="","Check job ID",IF(C28="","Check customer",IF(D28="","Check job",IF(E28="","Check date",IF(F28="","Check equipment",IF(G28="","Check technician",IF(H28="","Check category",IF(OR(J28="",J28&lt;=0),"Check quantity",IF(K28="","Check unit",IF(L28="","Check unit cost",IF(M28="","Check labor",IF(N28="","Check waste",IF(O28="","Check responsibility",IF(P28="","Check status",IF(P28="Excluded","Excluded",IF(V28="","Check category markup",IF(U28="","Check cost inputs",IF(P28="Draft","Review draft",IF(W28&gt;'Assumptions'!$B$13,"Review line price","Ready"))))))))))))))))))))</f>
        <v/>
      </c>
    </row>
    <row r="29" ht="23" customHeight="1">
      <c r="A29" s="31">
        <f>IF(I29="","",ROW()-5)</f>
        <v/>
      </c>
      <c r="B29" s="20" t="n"/>
      <c r="C29" s="20" t="n"/>
      <c r="D29" s="20" t="n"/>
      <c r="E29" s="21" t="n"/>
      <c r="F29" s="20" t="n"/>
      <c r="G29" s="20" t="n"/>
      <c r="H29" s="20" t="n"/>
      <c r="I29" s="20" t="n"/>
      <c r="J29" s="22" t="n"/>
      <c r="K29" s="23" t="n"/>
      <c r="L29" s="47" t="n"/>
      <c r="M29" s="25" t="n"/>
      <c r="N29" s="48" t="n"/>
      <c r="O29" s="23" t="n"/>
      <c r="P29" s="23" t="n"/>
      <c r="Q29" s="32">
        <f>IF(OR(I29="",J29="",N29=""),"",IFERROR(J29*(1+N29),""))</f>
        <v/>
      </c>
      <c r="R29" s="51">
        <f>IF(OR(I29="",Q29="",L29=""),"",IFERROR(Q29*L29,""))</f>
        <v/>
      </c>
      <c r="S29" s="34">
        <f>IF(OR(I29="",J29="",M29=""),"",IFERROR(J29*M29,""))</f>
        <v/>
      </c>
      <c r="T29" s="51">
        <f>IF(OR(I29="",S29=""),"",IFERROR(S29*'Assumptions'!$B$4,""))</f>
        <v/>
      </c>
      <c r="U29" s="51">
        <f>IF(OR(I29="",R29="",T29=""),"",IFERROR(SUM(R29,T29),""))</f>
        <v/>
      </c>
      <c r="V29" s="52">
        <f>IF(OR(I29="",H29=""),"",IFERROR(VLOOKUP(H29,'Assumptions'!$D$4:$E$8,2,FALSE),""))</f>
        <v/>
      </c>
      <c r="W29" s="51">
        <f>IF(OR(I29="",P29="",P29="Excluded",U29="",V29=""),"",IFERROR(U29*(1+V29),""))</f>
        <v/>
      </c>
      <c r="X29" s="31">
        <f>IF(I29="","",IF(B29="","Check job ID",IF(C29="","Check customer",IF(D29="","Check job",IF(E29="","Check date",IF(F29="","Check equipment",IF(G29="","Check technician",IF(H29="","Check category",IF(OR(J29="",J29&lt;=0),"Check quantity",IF(K29="","Check unit",IF(L29="","Check unit cost",IF(M29="","Check labor",IF(N29="","Check waste",IF(O29="","Check responsibility",IF(P29="","Check status",IF(P29="Excluded","Excluded",IF(V29="","Check category markup",IF(U29="","Check cost inputs",IF(P29="Draft","Review draft",IF(W29&gt;'Assumptions'!$B$13,"Review line price","Ready"))))))))))))))))))))</f>
        <v/>
      </c>
    </row>
    <row r="30" ht="23" customHeight="1">
      <c r="A30" s="19">
        <f>IF(I30="","",ROW()-5)</f>
        <v/>
      </c>
      <c r="B30" s="20" t="n"/>
      <c r="C30" s="20" t="n"/>
      <c r="D30" s="20" t="n"/>
      <c r="E30" s="21" t="n"/>
      <c r="F30" s="20" t="n"/>
      <c r="G30" s="20" t="n"/>
      <c r="H30" s="20" t="n"/>
      <c r="I30" s="20" t="n"/>
      <c r="J30" s="22" t="n"/>
      <c r="K30" s="23" t="n"/>
      <c r="L30" s="47" t="n"/>
      <c r="M30" s="25" t="n"/>
      <c r="N30" s="48" t="n"/>
      <c r="O30" s="23" t="n"/>
      <c r="P30" s="23" t="n"/>
      <c r="Q30" s="27">
        <f>IF(OR(I30="",J30="",N30=""),"",IFERROR(J30*(1+N30),""))</f>
        <v/>
      </c>
      <c r="R30" s="49">
        <f>IF(OR(I30="",Q30="",L30=""),"",IFERROR(Q30*L30,""))</f>
        <v/>
      </c>
      <c r="S30" s="29">
        <f>IF(OR(I30="",J30="",M30=""),"",IFERROR(J30*M30,""))</f>
        <v/>
      </c>
      <c r="T30" s="49">
        <f>IF(OR(I30="",S30=""),"",IFERROR(S30*'Assumptions'!$B$4,""))</f>
        <v/>
      </c>
      <c r="U30" s="49">
        <f>IF(OR(I30="",R30="",T30=""),"",IFERROR(SUM(R30,T30),""))</f>
        <v/>
      </c>
      <c r="V30" s="50">
        <f>IF(OR(I30="",H30=""),"",IFERROR(VLOOKUP(H30,'Assumptions'!$D$4:$E$8,2,FALSE),""))</f>
        <v/>
      </c>
      <c r="W30" s="49">
        <f>IF(OR(I30="",P30="",P30="Excluded",U30="",V30=""),"",IFERROR(U30*(1+V30),""))</f>
        <v/>
      </c>
      <c r="X30" s="19">
        <f>IF(I30="","",IF(B30="","Check job ID",IF(C30="","Check customer",IF(D30="","Check job",IF(E30="","Check date",IF(F30="","Check equipment",IF(G30="","Check technician",IF(H30="","Check category",IF(OR(J30="",J30&lt;=0),"Check quantity",IF(K30="","Check unit",IF(L30="","Check unit cost",IF(M30="","Check labor",IF(N30="","Check waste",IF(O30="","Check responsibility",IF(P30="","Check status",IF(P30="Excluded","Excluded",IF(V30="","Check category markup",IF(U30="","Check cost inputs",IF(P30="Draft","Review draft",IF(W30&gt;'Assumptions'!$B$13,"Review line price","Ready"))))))))))))))))))))</f>
        <v/>
      </c>
    </row>
    <row r="31" ht="23" customHeight="1">
      <c r="A31" s="31">
        <f>IF(I31="","",ROW()-5)</f>
        <v/>
      </c>
      <c r="B31" s="20" t="n"/>
      <c r="C31" s="20" t="n"/>
      <c r="D31" s="20" t="n"/>
      <c r="E31" s="21" t="n"/>
      <c r="F31" s="20" t="n"/>
      <c r="G31" s="20" t="n"/>
      <c r="H31" s="20" t="n"/>
      <c r="I31" s="20" t="n"/>
      <c r="J31" s="22" t="n"/>
      <c r="K31" s="23" t="n"/>
      <c r="L31" s="47" t="n"/>
      <c r="M31" s="25" t="n"/>
      <c r="N31" s="48" t="n"/>
      <c r="O31" s="23" t="n"/>
      <c r="P31" s="23" t="n"/>
      <c r="Q31" s="32">
        <f>IF(OR(I31="",J31="",N31=""),"",IFERROR(J31*(1+N31),""))</f>
        <v/>
      </c>
      <c r="R31" s="51">
        <f>IF(OR(I31="",Q31="",L31=""),"",IFERROR(Q31*L31,""))</f>
        <v/>
      </c>
      <c r="S31" s="34">
        <f>IF(OR(I31="",J31="",M31=""),"",IFERROR(J31*M31,""))</f>
        <v/>
      </c>
      <c r="T31" s="51">
        <f>IF(OR(I31="",S31=""),"",IFERROR(S31*'Assumptions'!$B$4,""))</f>
        <v/>
      </c>
      <c r="U31" s="51">
        <f>IF(OR(I31="",R31="",T31=""),"",IFERROR(SUM(R31,T31),""))</f>
        <v/>
      </c>
      <c r="V31" s="52">
        <f>IF(OR(I31="",H31=""),"",IFERROR(VLOOKUP(H31,'Assumptions'!$D$4:$E$8,2,FALSE),""))</f>
        <v/>
      </c>
      <c r="W31" s="51">
        <f>IF(OR(I31="",P31="",P31="Excluded",U31="",V31=""),"",IFERROR(U31*(1+V31),""))</f>
        <v/>
      </c>
      <c r="X31" s="31">
        <f>IF(I31="","",IF(B31="","Check job ID",IF(C31="","Check customer",IF(D31="","Check job",IF(E31="","Check date",IF(F31="","Check equipment",IF(G31="","Check technician",IF(H31="","Check category",IF(OR(J31="",J31&lt;=0),"Check quantity",IF(K31="","Check unit",IF(L31="","Check unit cost",IF(M31="","Check labor",IF(N31="","Check waste",IF(O31="","Check responsibility",IF(P31="","Check status",IF(P31="Excluded","Excluded",IF(V31="","Check category markup",IF(U31="","Check cost inputs",IF(P31="Draft","Review draft",IF(W31&gt;'Assumptions'!$B$13,"Review line price","Ready"))))))))))))))))))))</f>
        <v/>
      </c>
    </row>
    <row r="32" ht="23" customHeight="1">
      <c r="A32" s="19">
        <f>IF(I32="","",ROW()-5)</f>
        <v/>
      </c>
      <c r="B32" s="20" t="n"/>
      <c r="C32" s="20" t="n"/>
      <c r="D32" s="20" t="n"/>
      <c r="E32" s="21" t="n"/>
      <c r="F32" s="20" t="n"/>
      <c r="G32" s="20" t="n"/>
      <c r="H32" s="20" t="n"/>
      <c r="I32" s="20" t="n"/>
      <c r="J32" s="22" t="n"/>
      <c r="K32" s="23" t="n"/>
      <c r="L32" s="47" t="n"/>
      <c r="M32" s="25" t="n"/>
      <c r="N32" s="48" t="n"/>
      <c r="O32" s="23" t="n"/>
      <c r="P32" s="23" t="n"/>
      <c r="Q32" s="27">
        <f>IF(OR(I32="",J32="",N32=""),"",IFERROR(J32*(1+N32),""))</f>
        <v/>
      </c>
      <c r="R32" s="49">
        <f>IF(OR(I32="",Q32="",L32=""),"",IFERROR(Q32*L32,""))</f>
        <v/>
      </c>
      <c r="S32" s="29">
        <f>IF(OR(I32="",J32="",M32=""),"",IFERROR(J32*M32,""))</f>
        <v/>
      </c>
      <c r="T32" s="49">
        <f>IF(OR(I32="",S32=""),"",IFERROR(S32*'Assumptions'!$B$4,""))</f>
        <v/>
      </c>
      <c r="U32" s="49">
        <f>IF(OR(I32="",R32="",T32=""),"",IFERROR(SUM(R32,T32),""))</f>
        <v/>
      </c>
      <c r="V32" s="50">
        <f>IF(OR(I32="",H32=""),"",IFERROR(VLOOKUP(H32,'Assumptions'!$D$4:$E$8,2,FALSE),""))</f>
        <v/>
      </c>
      <c r="W32" s="49">
        <f>IF(OR(I32="",P32="",P32="Excluded",U32="",V32=""),"",IFERROR(U32*(1+V32),""))</f>
        <v/>
      </c>
      <c r="X32" s="19">
        <f>IF(I32="","",IF(B32="","Check job ID",IF(C32="","Check customer",IF(D32="","Check job",IF(E32="","Check date",IF(F32="","Check equipment",IF(G32="","Check technician",IF(H32="","Check category",IF(OR(J32="",J32&lt;=0),"Check quantity",IF(K32="","Check unit",IF(L32="","Check unit cost",IF(M32="","Check labor",IF(N32="","Check waste",IF(O32="","Check responsibility",IF(P32="","Check status",IF(P32="Excluded","Excluded",IF(V32="","Check category markup",IF(U32="","Check cost inputs",IF(P32="Draft","Review draft",IF(W32&gt;'Assumptions'!$B$13,"Review line price","Ready"))))))))))))))))))))</f>
        <v/>
      </c>
    </row>
    <row r="33" ht="23" customHeight="1">
      <c r="A33" s="31">
        <f>IF(I33="","",ROW()-5)</f>
        <v/>
      </c>
      <c r="B33" s="20" t="n"/>
      <c r="C33" s="20" t="n"/>
      <c r="D33" s="20" t="n"/>
      <c r="E33" s="21" t="n"/>
      <c r="F33" s="20" t="n"/>
      <c r="G33" s="20" t="n"/>
      <c r="H33" s="20" t="n"/>
      <c r="I33" s="20" t="n"/>
      <c r="J33" s="22" t="n"/>
      <c r="K33" s="23" t="n"/>
      <c r="L33" s="47" t="n"/>
      <c r="M33" s="25" t="n"/>
      <c r="N33" s="48" t="n"/>
      <c r="O33" s="23" t="n"/>
      <c r="P33" s="23" t="n"/>
      <c r="Q33" s="32">
        <f>IF(OR(I33="",J33="",N33=""),"",IFERROR(J33*(1+N33),""))</f>
        <v/>
      </c>
      <c r="R33" s="51">
        <f>IF(OR(I33="",Q33="",L33=""),"",IFERROR(Q33*L33,""))</f>
        <v/>
      </c>
      <c r="S33" s="34">
        <f>IF(OR(I33="",J33="",M33=""),"",IFERROR(J33*M33,""))</f>
        <v/>
      </c>
      <c r="T33" s="51">
        <f>IF(OR(I33="",S33=""),"",IFERROR(S33*'Assumptions'!$B$4,""))</f>
        <v/>
      </c>
      <c r="U33" s="51">
        <f>IF(OR(I33="",R33="",T33=""),"",IFERROR(SUM(R33,T33),""))</f>
        <v/>
      </c>
      <c r="V33" s="52">
        <f>IF(OR(I33="",H33=""),"",IFERROR(VLOOKUP(H33,'Assumptions'!$D$4:$E$8,2,FALSE),""))</f>
        <v/>
      </c>
      <c r="W33" s="51">
        <f>IF(OR(I33="",P33="",P33="Excluded",U33="",V33=""),"",IFERROR(U33*(1+V33),""))</f>
        <v/>
      </c>
      <c r="X33" s="31">
        <f>IF(I33="","",IF(B33="","Check job ID",IF(C33="","Check customer",IF(D33="","Check job",IF(E33="","Check date",IF(F33="","Check equipment",IF(G33="","Check technician",IF(H33="","Check category",IF(OR(J33="",J33&lt;=0),"Check quantity",IF(K33="","Check unit",IF(L33="","Check unit cost",IF(M33="","Check labor",IF(N33="","Check waste",IF(O33="","Check responsibility",IF(P33="","Check status",IF(P33="Excluded","Excluded",IF(V33="","Check category markup",IF(U33="","Check cost inputs",IF(P33="Draft","Review draft",IF(W33&gt;'Assumptions'!$B$13,"Review line price","Ready"))))))))))))))))))))</f>
        <v/>
      </c>
    </row>
    <row r="34" ht="23" customHeight="1">
      <c r="A34" s="19">
        <f>IF(I34="","",ROW()-5)</f>
        <v/>
      </c>
      <c r="B34" s="20" t="n"/>
      <c r="C34" s="20" t="n"/>
      <c r="D34" s="20" t="n"/>
      <c r="E34" s="21" t="n"/>
      <c r="F34" s="20" t="n"/>
      <c r="G34" s="20" t="n"/>
      <c r="H34" s="20" t="n"/>
      <c r="I34" s="20" t="n"/>
      <c r="J34" s="22" t="n"/>
      <c r="K34" s="23" t="n"/>
      <c r="L34" s="47" t="n"/>
      <c r="M34" s="25" t="n"/>
      <c r="N34" s="48" t="n"/>
      <c r="O34" s="23" t="n"/>
      <c r="P34" s="23" t="n"/>
      <c r="Q34" s="27">
        <f>IF(OR(I34="",J34="",N34=""),"",IFERROR(J34*(1+N34),""))</f>
        <v/>
      </c>
      <c r="R34" s="49">
        <f>IF(OR(I34="",Q34="",L34=""),"",IFERROR(Q34*L34,""))</f>
        <v/>
      </c>
      <c r="S34" s="29">
        <f>IF(OR(I34="",J34="",M34=""),"",IFERROR(J34*M34,""))</f>
        <v/>
      </c>
      <c r="T34" s="49">
        <f>IF(OR(I34="",S34=""),"",IFERROR(S34*'Assumptions'!$B$4,""))</f>
        <v/>
      </c>
      <c r="U34" s="49">
        <f>IF(OR(I34="",R34="",T34=""),"",IFERROR(SUM(R34,T34),""))</f>
        <v/>
      </c>
      <c r="V34" s="50">
        <f>IF(OR(I34="",H34=""),"",IFERROR(VLOOKUP(H34,'Assumptions'!$D$4:$E$8,2,FALSE),""))</f>
        <v/>
      </c>
      <c r="W34" s="49">
        <f>IF(OR(I34="",P34="",P34="Excluded",U34="",V34=""),"",IFERROR(U34*(1+V34),""))</f>
        <v/>
      </c>
      <c r="X34" s="19">
        <f>IF(I34="","",IF(B34="","Check job ID",IF(C34="","Check customer",IF(D34="","Check job",IF(E34="","Check date",IF(F34="","Check equipment",IF(G34="","Check technician",IF(H34="","Check category",IF(OR(J34="",J34&lt;=0),"Check quantity",IF(K34="","Check unit",IF(L34="","Check unit cost",IF(M34="","Check labor",IF(N34="","Check waste",IF(O34="","Check responsibility",IF(P34="","Check status",IF(P34="Excluded","Excluded",IF(V34="","Check category markup",IF(U34="","Check cost inputs",IF(P34="Draft","Review draft",IF(W34&gt;'Assumptions'!$B$13,"Review line price","Ready"))))))))))))))))))))</f>
        <v/>
      </c>
    </row>
    <row r="35" ht="23" customHeight="1">
      <c r="A35" s="31">
        <f>IF(I35="","",ROW()-5)</f>
        <v/>
      </c>
      <c r="B35" s="20" t="n"/>
      <c r="C35" s="20" t="n"/>
      <c r="D35" s="20" t="n"/>
      <c r="E35" s="21" t="n"/>
      <c r="F35" s="20" t="n"/>
      <c r="G35" s="20" t="n"/>
      <c r="H35" s="20" t="n"/>
      <c r="I35" s="20" t="n"/>
      <c r="J35" s="22" t="n"/>
      <c r="K35" s="23" t="n"/>
      <c r="L35" s="47" t="n"/>
      <c r="M35" s="25" t="n"/>
      <c r="N35" s="48" t="n"/>
      <c r="O35" s="23" t="n"/>
      <c r="P35" s="23" t="n"/>
      <c r="Q35" s="32">
        <f>IF(OR(I35="",J35="",N35=""),"",IFERROR(J35*(1+N35),""))</f>
        <v/>
      </c>
      <c r="R35" s="51">
        <f>IF(OR(I35="",Q35="",L35=""),"",IFERROR(Q35*L35,""))</f>
        <v/>
      </c>
      <c r="S35" s="34">
        <f>IF(OR(I35="",J35="",M35=""),"",IFERROR(J35*M35,""))</f>
        <v/>
      </c>
      <c r="T35" s="51">
        <f>IF(OR(I35="",S35=""),"",IFERROR(S35*'Assumptions'!$B$4,""))</f>
        <v/>
      </c>
      <c r="U35" s="51">
        <f>IF(OR(I35="",R35="",T35=""),"",IFERROR(SUM(R35,T35),""))</f>
        <v/>
      </c>
      <c r="V35" s="52">
        <f>IF(OR(I35="",H35=""),"",IFERROR(VLOOKUP(H35,'Assumptions'!$D$4:$E$8,2,FALSE),""))</f>
        <v/>
      </c>
      <c r="W35" s="51">
        <f>IF(OR(I35="",P35="",P35="Excluded",U35="",V35=""),"",IFERROR(U35*(1+V35),""))</f>
        <v/>
      </c>
      <c r="X35" s="31">
        <f>IF(I35="","",IF(B35="","Check job ID",IF(C35="","Check customer",IF(D35="","Check job",IF(E35="","Check date",IF(F35="","Check equipment",IF(G35="","Check technician",IF(H35="","Check category",IF(OR(J35="",J35&lt;=0),"Check quantity",IF(K35="","Check unit",IF(L35="","Check unit cost",IF(M35="","Check labor",IF(N35="","Check waste",IF(O35="","Check responsibility",IF(P35="","Check status",IF(P35="Excluded","Excluded",IF(V35="","Check category markup",IF(U35="","Check cost inputs",IF(P35="Draft","Review draft",IF(W35&gt;'Assumptions'!$B$13,"Review line price","Ready"))))))))))))))))))))</f>
        <v/>
      </c>
    </row>
    <row r="36" ht="23" customHeight="1">
      <c r="A36" s="19">
        <f>IF(I36="","",ROW()-5)</f>
        <v/>
      </c>
      <c r="B36" s="20" t="n"/>
      <c r="C36" s="20" t="n"/>
      <c r="D36" s="20" t="n"/>
      <c r="E36" s="21" t="n"/>
      <c r="F36" s="20" t="n"/>
      <c r="G36" s="20" t="n"/>
      <c r="H36" s="20" t="n"/>
      <c r="I36" s="20" t="n"/>
      <c r="J36" s="22" t="n"/>
      <c r="K36" s="23" t="n"/>
      <c r="L36" s="47" t="n"/>
      <c r="M36" s="25" t="n"/>
      <c r="N36" s="48" t="n"/>
      <c r="O36" s="23" t="n"/>
      <c r="P36" s="23" t="n"/>
      <c r="Q36" s="27">
        <f>IF(OR(I36="",J36="",N36=""),"",IFERROR(J36*(1+N36),""))</f>
        <v/>
      </c>
      <c r="R36" s="49">
        <f>IF(OR(I36="",Q36="",L36=""),"",IFERROR(Q36*L36,""))</f>
        <v/>
      </c>
      <c r="S36" s="29">
        <f>IF(OR(I36="",J36="",M36=""),"",IFERROR(J36*M36,""))</f>
        <v/>
      </c>
      <c r="T36" s="49">
        <f>IF(OR(I36="",S36=""),"",IFERROR(S36*'Assumptions'!$B$4,""))</f>
        <v/>
      </c>
      <c r="U36" s="49">
        <f>IF(OR(I36="",R36="",T36=""),"",IFERROR(SUM(R36,T36),""))</f>
        <v/>
      </c>
      <c r="V36" s="50">
        <f>IF(OR(I36="",H36=""),"",IFERROR(VLOOKUP(H36,'Assumptions'!$D$4:$E$8,2,FALSE),""))</f>
        <v/>
      </c>
      <c r="W36" s="49">
        <f>IF(OR(I36="",P36="",P36="Excluded",U36="",V36=""),"",IFERROR(U36*(1+V36),""))</f>
        <v/>
      </c>
      <c r="X36" s="19">
        <f>IF(I36="","",IF(B36="","Check job ID",IF(C36="","Check customer",IF(D36="","Check job",IF(E36="","Check date",IF(F36="","Check equipment",IF(G36="","Check technician",IF(H36="","Check category",IF(OR(J36="",J36&lt;=0),"Check quantity",IF(K36="","Check unit",IF(L36="","Check unit cost",IF(M36="","Check labor",IF(N36="","Check waste",IF(O36="","Check responsibility",IF(P36="","Check status",IF(P36="Excluded","Excluded",IF(V36="","Check category markup",IF(U36="","Check cost inputs",IF(P36="Draft","Review draft",IF(W36&gt;'Assumptions'!$B$13,"Review line price","Ready"))))))))))))))))))))</f>
        <v/>
      </c>
    </row>
    <row r="37" ht="23" customHeight="1">
      <c r="A37" s="31">
        <f>IF(I37="","",ROW()-5)</f>
        <v/>
      </c>
      <c r="B37" s="20" t="n"/>
      <c r="C37" s="20" t="n"/>
      <c r="D37" s="20" t="n"/>
      <c r="E37" s="21" t="n"/>
      <c r="F37" s="20" t="n"/>
      <c r="G37" s="20" t="n"/>
      <c r="H37" s="20" t="n"/>
      <c r="I37" s="20" t="n"/>
      <c r="J37" s="22" t="n"/>
      <c r="K37" s="23" t="n"/>
      <c r="L37" s="47" t="n"/>
      <c r="M37" s="25" t="n"/>
      <c r="N37" s="48" t="n"/>
      <c r="O37" s="23" t="n"/>
      <c r="P37" s="23" t="n"/>
      <c r="Q37" s="32">
        <f>IF(OR(I37="",J37="",N37=""),"",IFERROR(J37*(1+N37),""))</f>
        <v/>
      </c>
      <c r="R37" s="51">
        <f>IF(OR(I37="",Q37="",L37=""),"",IFERROR(Q37*L37,""))</f>
        <v/>
      </c>
      <c r="S37" s="34">
        <f>IF(OR(I37="",J37="",M37=""),"",IFERROR(J37*M37,""))</f>
        <v/>
      </c>
      <c r="T37" s="51">
        <f>IF(OR(I37="",S37=""),"",IFERROR(S37*'Assumptions'!$B$4,""))</f>
        <v/>
      </c>
      <c r="U37" s="51">
        <f>IF(OR(I37="",R37="",T37=""),"",IFERROR(SUM(R37,T37),""))</f>
        <v/>
      </c>
      <c r="V37" s="52">
        <f>IF(OR(I37="",H37=""),"",IFERROR(VLOOKUP(H37,'Assumptions'!$D$4:$E$8,2,FALSE),""))</f>
        <v/>
      </c>
      <c r="W37" s="51">
        <f>IF(OR(I37="",P37="",P37="Excluded",U37="",V37=""),"",IFERROR(U37*(1+V37),""))</f>
        <v/>
      </c>
      <c r="X37" s="31">
        <f>IF(I37="","",IF(B37="","Check job ID",IF(C37="","Check customer",IF(D37="","Check job",IF(E37="","Check date",IF(F37="","Check equipment",IF(G37="","Check technician",IF(H37="","Check category",IF(OR(J37="",J37&lt;=0),"Check quantity",IF(K37="","Check unit",IF(L37="","Check unit cost",IF(M37="","Check labor",IF(N37="","Check waste",IF(O37="","Check responsibility",IF(P37="","Check status",IF(P37="Excluded","Excluded",IF(V37="","Check category markup",IF(U37="","Check cost inputs",IF(P37="Draft","Review draft",IF(W37&gt;'Assumptions'!$B$13,"Review line price","Ready"))))))))))))))))))))</f>
        <v/>
      </c>
    </row>
    <row r="38" ht="23" customHeight="1">
      <c r="A38" s="19">
        <f>IF(I38="","",ROW()-5)</f>
        <v/>
      </c>
      <c r="B38" s="20" t="n"/>
      <c r="C38" s="20" t="n"/>
      <c r="D38" s="20" t="n"/>
      <c r="E38" s="21" t="n"/>
      <c r="F38" s="20" t="n"/>
      <c r="G38" s="20" t="n"/>
      <c r="H38" s="20" t="n"/>
      <c r="I38" s="20" t="n"/>
      <c r="J38" s="22" t="n"/>
      <c r="K38" s="23" t="n"/>
      <c r="L38" s="47" t="n"/>
      <c r="M38" s="25" t="n"/>
      <c r="N38" s="48" t="n"/>
      <c r="O38" s="23" t="n"/>
      <c r="P38" s="23" t="n"/>
      <c r="Q38" s="27">
        <f>IF(OR(I38="",J38="",N38=""),"",IFERROR(J38*(1+N38),""))</f>
        <v/>
      </c>
      <c r="R38" s="49">
        <f>IF(OR(I38="",Q38="",L38=""),"",IFERROR(Q38*L38,""))</f>
        <v/>
      </c>
      <c r="S38" s="29">
        <f>IF(OR(I38="",J38="",M38=""),"",IFERROR(J38*M38,""))</f>
        <v/>
      </c>
      <c r="T38" s="49">
        <f>IF(OR(I38="",S38=""),"",IFERROR(S38*'Assumptions'!$B$4,""))</f>
        <v/>
      </c>
      <c r="U38" s="49">
        <f>IF(OR(I38="",R38="",T38=""),"",IFERROR(SUM(R38,T38),""))</f>
        <v/>
      </c>
      <c r="V38" s="50">
        <f>IF(OR(I38="",H38=""),"",IFERROR(VLOOKUP(H38,'Assumptions'!$D$4:$E$8,2,FALSE),""))</f>
        <v/>
      </c>
      <c r="W38" s="49">
        <f>IF(OR(I38="",P38="",P38="Excluded",U38="",V38=""),"",IFERROR(U38*(1+V38),""))</f>
        <v/>
      </c>
      <c r="X38" s="19">
        <f>IF(I38="","",IF(B38="","Check job ID",IF(C38="","Check customer",IF(D38="","Check job",IF(E38="","Check date",IF(F38="","Check equipment",IF(G38="","Check technician",IF(H38="","Check category",IF(OR(J38="",J38&lt;=0),"Check quantity",IF(K38="","Check unit",IF(L38="","Check unit cost",IF(M38="","Check labor",IF(N38="","Check waste",IF(O38="","Check responsibility",IF(P38="","Check status",IF(P38="Excluded","Excluded",IF(V38="","Check category markup",IF(U38="","Check cost inputs",IF(P38="Draft","Review draft",IF(W38&gt;'Assumptions'!$B$13,"Review line price","Ready"))))))))))))))))))))</f>
        <v/>
      </c>
    </row>
    <row r="39" ht="23" customHeight="1">
      <c r="A39" s="31">
        <f>IF(I39="","",ROW()-5)</f>
        <v/>
      </c>
      <c r="B39" s="20" t="n"/>
      <c r="C39" s="20" t="n"/>
      <c r="D39" s="20" t="n"/>
      <c r="E39" s="21" t="n"/>
      <c r="F39" s="20" t="n"/>
      <c r="G39" s="20" t="n"/>
      <c r="H39" s="20" t="n"/>
      <c r="I39" s="20" t="n"/>
      <c r="J39" s="22" t="n"/>
      <c r="K39" s="23" t="n"/>
      <c r="L39" s="47" t="n"/>
      <c r="M39" s="25" t="n"/>
      <c r="N39" s="48" t="n"/>
      <c r="O39" s="23" t="n"/>
      <c r="P39" s="23" t="n"/>
      <c r="Q39" s="32">
        <f>IF(OR(I39="",J39="",N39=""),"",IFERROR(J39*(1+N39),""))</f>
        <v/>
      </c>
      <c r="R39" s="51">
        <f>IF(OR(I39="",Q39="",L39=""),"",IFERROR(Q39*L39,""))</f>
        <v/>
      </c>
      <c r="S39" s="34">
        <f>IF(OR(I39="",J39="",M39=""),"",IFERROR(J39*M39,""))</f>
        <v/>
      </c>
      <c r="T39" s="51">
        <f>IF(OR(I39="",S39=""),"",IFERROR(S39*'Assumptions'!$B$4,""))</f>
        <v/>
      </c>
      <c r="U39" s="51">
        <f>IF(OR(I39="",R39="",T39=""),"",IFERROR(SUM(R39,T39),""))</f>
        <v/>
      </c>
      <c r="V39" s="52">
        <f>IF(OR(I39="",H39=""),"",IFERROR(VLOOKUP(H39,'Assumptions'!$D$4:$E$8,2,FALSE),""))</f>
        <v/>
      </c>
      <c r="W39" s="51">
        <f>IF(OR(I39="",P39="",P39="Excluded",U39="",V39=""),"",IFERROR(U39*(1+V39),""))</f>
        <v/>
      </c>
      <c r="X39" s="31">
        <f>IF(I39="","",IF(B39="","Check job ID",IF(C39="","Check customer",IF(D39="","Check job",IF(E39="","Check date",IF(F39="","Check equipment",IF(G39="","Check technician",IF(H39="","Check category",IF(OR(J39="",J39&lt;=0),"Check quantity",IF(K39="","Check unit",IF(L39="","Check unit cost",IF(M39="","Check labor",IF(N39="","Check waste",IF(O39="","Check responsibility",IF(P39="","Check status",IF(P39="Excluded","Excluded",IF(V39="","Check category markup",IF(U39="","Check cost inputs",IF(P39="Draft","Review draft",IF(W39&gt;'Assumptions'!$B$13,"Review line price","Ready"))))))))))))))))))))</f>
        <v/>
      </c>
    </row>
    <row r="40" ht="23" customHeight="1">
      <c r="A40" s="19">
        <f>IF(I40="","",ROW()-5)</f>
        <v/>
      </c>
      <c r="B40" s="20" t="n"/>
      <c r="C40" s="20" t="n"/>
      <c r="D40" s="20" t="n"/>
      <c r="E40" s="21" t="n"/>
      <c r="F40" s="20" t="n"/>
      <c r="G40" s="20" t="n"/>
      <c r="H40" s="20" t="n"/>
      <c r="I40" s="20" t="n"/>
      <c r="J40" s="22" t="n"/>
      <c r="K40" s="23" t="n"/>
      <c r="L40" s="47" t="n"/>
      <c r="M40" s="25" t="n"/>
      <c r="N40" s="48" t="n"/>
      <c r="O40" s="23" t="n"/>
      <c r="P40" s="23" t="n"/>
      <c r="Q40" s="27">
        <f>IF(OR(I40="",J40="",N40=""),"",IFERROR(J40*(1+N40),""))</f>
        <v/>
      </c>
      <c r="R40" s="49">
        <f>IF(OR(I40="",Q40="",L40=""),"",IFERROR(Q40*L40,""))</f>
        <v/>
      </c>
      <c r="S40" s="29">
        <f>IF(OR(I40="",J40="",M40=""),"",IFERROR(J40*M40,""))</f>
        <v/>
      </c>
      <c r="T40" s="49">
        <f>IF(OR(I40="",S40=""),"",IFERROR(S40*'Assumptions'!$B$4,""))</f>
        <v/>
      </c>
      <c r="U40" s="49">
        <f>IF(OR(I40="",R40="",T40=""),"",IFERROR(SUM(R40,T40),""))</f>
        <v/>
      </c>
      <c r="V40" s="50">
        <f>IF(OR(I40="",H40=""),"",IFERROR(VLOOKUP(H40,'Assumptions'!$D$4:$E$8,2,FALSE),""))</f>
        <v/>
      </c>
      <c r="W40" s="49">
        <f>IF(OR(I40="",P40="",P40="Excluded",U40="",V40=""),"",IFERROR(U40*(1+V40),""))</f>
        <v/>
      </c>
      <c r="X40" s="19">
        <f>IF(I40="","",IF(B40="","Check job ID",IF(C40="","Check customer",IF(D40="","Check job",IF(E40="","Check date",IF(F40="","Check equipment",IF(G40="","Check technician",IF(H40="","Check category",IF(OR(J40="",J40&lt;=0),"Check quantity",IF(K40="","Check unit",IF(L40="","Check unit cost",IF(M40="","Check labor",IF(N40="","Check waste",IF(O40="","Check responsibility",IF(P40="","Check status",IF(P40="Excluded","Excluded",IF(V40="","Check category markup",IF(U40="","Check cost inputs",IF(P40="Draft","Review draft",IF(W40&gt;'Assumptions'!$B$13,"Review line price","Ready"))))))))))))))))))))</f>
        <v/>
      </c>
    </row>
    <row r="41" ht="23" customHeight="1">
      <c r="A41" s="31">
        <f>IF(I41="","",ROW()-5)</f>
        <v/>
      </c>
      <c r="B41" s="20" t="n"/>
      <c r="C41" s="20" t="n"/>
      <c r="D41" s="20" t="n"/>
      <c r="E41" s="21" t="n"/>
      <c r="F41" s="20" t="n"/>
      <c r="G41" s="20" t="n"/>
      <c r="H41" s="20" t="n"/>
      <c r="I41" s="20" t="n"/>
      <c r="J41" s="22" t="n"/>
      <c r="K41" s="23" t="n"/>
      <c r="L41" s="47" t="n"/>
      <c r="M41" s="25" t="n"/>
      <c r="N41" s="48" t="n"/>
      <c r="O41" s="23" t="n"/>
      <c r="P41" s="23" t="n"/>
      <c r="Q41" s="32">
        <f>IF(OR(I41="",J41="",N41=""),"",IFERROR(J41*(1+N41),""))</f>
        <v/>
      </c>
      <c r="R41" s="51">
        <f>IF(OR(I41="",Q41="",L41=""),"",IFERROR(Q41*L41,""))</f>
        <v/>
      </c>
      <c r="S41" s="34">
        <f>IF(OR(I41="",J41="",M41=""),"",IFERROR(J41*M41,""))</f>
        <v/>
      </c>
      <c r="T41" s="51">
        <f>IF(OR(I41="",S41=""),"",IFERROR(S41*'Assumptions'!$B$4,""))</f>
        <v/>
      </c>
      <c r="U41" s="51">
        <f>IF(OR(I41="",R41="",T41=""),"",IFERROR(SUM(R41,T41),""))</f>
        <v/>
      </c>
      <c r="V41" s="52">
        <f>IF(OR(I41="",H41=""),"",IFERROR(VLOOKUP(H41,'Assumptions'!$D$4:$E$8,2,FALSE),""))</f>
        <v/>
      </c>
      <c r="W41" s="51">
        <f>IF(OR(I41="",P41="",P41="Excluded",U41="",V41=""),"",IFERROR(U41*(1+V41),""))</f>
        <v/>
      </c>
      <c r="X41" s="31">
        <f>IF(I41="","",IF(B41="","Check job ID",IF(C41="","Check customer",IF(D41="","Check job",IF(E41="","Check date",IF(F41="","Check equipment",IF(G41="","Check technician",IF(H41="","Check category",IF(OR(J41="",J41&lt;=0),"Check quantity",IF(K41="","Check unit",IF(L41="","Check unit cost",IF(M41="","Check labor",IF(N41="","Check waste",IF(O41="","Check responsibility",IF(P41="","Check status",IF(P41="Excluded","Excluded",IF(V41="","Check category markup",IF(U41="","Check cost inputs",IF(P41="Draft","Review draft",IF(W41&gt;'Assumptions'!$B$13,"Review line price","Ready"))))))))))))))))))))</f>
        <v/>
      </c>
    </row>
    <row r="42" ht="23" customHeight="1">
      <c r="A42" s="19">
        <f>IF(I42="","",ROW()-5)</f>
        <v/>
      </c>
      <c r="B42" s="20" t="n"/>
      <c r="C42" s="20" t="n"/>
      <c r="D42" s="20" t="n"/>
      <c r="E42" s="21" t="n"/>
      <c r="F42" s="20" t="n"/>
      <c r="G42" s="20" t="n"/>
      <c r="H42" s="20" t="n"/>
      <c r="I42" s="20" t="n"/>
      <c r="J42" s="22" t="n"/>
      <c r="K42" s="23" t="n"/>
      <c r="L42" s="47" t="n"/>
      <c r="M42" s="25" t="n"/>
      <c r="N42" s="48" t="n"/>
      <c r="O42" s="23" t="n"/>
      <c r="P42" s="23" t="n"/>
      <c r="Q42" s="27">
        <f>IF(OR(I42="",J42="",N42=""),"",IFERROR(J42*(1+N42),""))</f>
        <v/>
      </c>
      <c r="R42" s="49">
        <f>IF(OR(I42="",Q42="",L42=""),"",IFERROR(Q42*L42,""))</f>
        <v/>
      </c>
      <c r="S42" s="29">
        <f>IF(OR(I42="",J42="",M42=""),"",IFERROR(J42*M42,""))</f>
        <v/>
      </c>
      <c r="T42" s="49">
        <f>IF(OR(I42="",S42=""),"",IFERROR(S42*'Assumptions'!$B$4,""))</f>
        <v/>
      </c>
      <c r="U42" s="49">
        <f>IF(OR(I42="",R42="",T42=""),"",IFERROR(SUM(R42,T42),""))</f>
        <v/>
      </c>
      <c r="V42" s="50">
        <f>IF(OR(I42="",H42=""),"",IFERROR(VLOOKUP(H42,'Assumptions'!$D$4:$E$8,2,FALSE),""))</f>
        <v/>
      </c>
      <c r="W42" s="49">
        <f>IF(OR(I42="",P42="",P42="Excluded",U42="",V42=""),"",IFERROR(U42*(1+V42),""))</f>
        <v/>
      </c>
      <c r="X42" s="19">
        <f>IF(I42="","",IF(B42="","Check job ID",IF(C42="","Check customer",IF(D42="","Check job",IF(E42="","Check date",IF(F42="","Check equipment",IF(G42="","Check technician",IF(H42="","Check category",IF(OR(J42="",J42&lt;=0),"Check quantity",IF(K42="","Check unit",IF(L42="","Check unit cost",IF(M42="","Check labor",IF(N42="","Check waste",IF(O42="","Check responsibility",IF(P42="","Check status",IF(P42="Excluded","Excluded",IF(V42="","Check category markup",IF(U42="","Check cost inputs",IF(P42="Draft","Review draft",IF(W42&gt;'Assumptions'!$B$13,"Review line price","Ready"))))))))))))))))))))</f>
        <v/>
      </c>
    </row>
    <row r="43" ht="23" customHeight="1">
      <c r="A43" s="31">
        <f>IF(I43="","",ROW()-5)</f>
        <v/>
      </c>
      <c r="B43" s="20" t="n"/>
      <c r="C43" s="20" t="n"/>
      <c r="D43" s="20" t="n"/>
      <c r="E43" s="21" t="n"/>
      <c r="F43" s="20" t="n"/>
      <c r="G43" s="20" t="n"/>
      <c r="H43" s="20" t="n"/>
      <c r="I43" s="20" t="n"/>
      <c r="J43" s="22" t="n"/>
      <c r="K43" s="23" t="n"/>
      <c r="L43" s="47" t="n"/>
      <c r="M43" s="25" t="n"/>
      <c r="N43" s="48" t="n"/>
      <c r="O43" s="23" t="n"/>
      <c r="P43" s="23" t="n"/>
      <c r="Q43" s="32">
        <f>IF(OR(I43="",J43="",N43=""),"",IFERROR(J43*(1+N43),""))</f>
        <v/>
      </c>
      <c r="R43" s="51">
        <f>IF(OR(I43="",Q43="",L43=""),"",IFERROR(Q43*L43,""))</f>
        <v/>
      </c>
      <c r="S43" s="34">
        <f>IF(OR(I43="",J43="",M43=""),"",IFERROR(J43*M43,""))</f>
        <v/>
      </c>
      <c r="T43" s="51">
        <f>IF(OR(I43="",S43=""),"",IFERROR(S43*'Assumptions'!$B$4,""))</f>
        <v/>
      </c>
      <c r="U43" s="51">
        <f>IF(OR(I43="",R43="",T43=""),"",IFERROR(SUM(R43,T43),""))</f>
        <v/>
      </c>
      <c r="V43" s="52">
        <f>IF(OR(I43="",H43=""),"",IFERROR(VLOOKUP(H43,'Assumptions'!$D$4:$E$8,2,FALSE),""))</f>
        <v/>
      </c>
      <c r="W43" s="51">
        <f>IF(OR(I43="",P43="",P43="Excluded",U43="",V43=""),"",IFERROR(U43*(1+V43),""))</f>
        <v/>
      </c>
      <c r="X43" s="31">
        <f>IF(I43="","",IF(B43="","Check job ID",IF(C43="","Check customer",IF(D43="","Check job",IF(E43="","Check date",IF(F43="","Check equipment",IF(G43="","Check technician",IF(H43="","Check category",IF(OR(J43="",J43&lt;=0),"Check quantity",IF(K43="","Check unit",IF(L43="","Check unit cost",IF(M43="","Check labor",IF(N43="","Check waste",IF(O43="","Check responsibility",IF(P43="","Check status",IF(P43="Excluded","Excluded",IF(V43="","Check category markup",IF(U43="","Check cost inputs",IF(P43="Draft","Review draft",IF(W43&gt;'Assumptions'!$B$13,"Review line price","Ready"))))))))))))))))))))</f>
        <v/>
      </c>
    </row>
    <row r="44" ht="23" customHeight="1">
      <c r="A44" s="19">
        <f>IF(I44="","",ROW()-5)</f>
        <v/>
      </c>
      <c r="B44" s="20" t="n"/>
      <c r="C44" s="20" t="n"/>
      <c r="D44" s="20" t="n"/>
      <c r="E44" s="21" t="n"/>
      <c r="F44" s="20" t="n"/>
      <c r="G44" s="20" t="n"/>
      <c r="H44" s="20" t="n"/>
      <c r="I44" s="20" t="n"/>
      <c r="J44" s="22" t="n"/>
      <c r="K44" s="23" t="n"/>
      <c r="L44" s="47" t="n"/>
      <c r="M44" s="25" t="n"/>
      <c r="N44" s="48" t="n"/>
      <c r="O44" s="23" t="n"/>
      <c r="P44" s="23" t="n"/>
      <c r="Q44" s="27">
        <f>IF(OR(I44="",J44="",N44=""),"",IFERROR(J44*(1+N44),""))</f>
        <v/>
      </c>
      <c r="R44" s="49">
        <f>IF(OR(I44="",Q44="",L44=""),"",IFERROR(Q44*L44,""))</f>
        <v/>
      </c>
      <c r="S44" s="29">
        <f>IF(OR(I44="",J44="",M44=""),"",IFERROR(J44*M44,""))</f>
        <v/>
      </c>
      <c r="T44" s="49">
        <f>IF(OR(I44="",S44=""),"",IFERROR(S44*'Assumptions'!$B$4,""))</f>
        <v/>
      </c>
      <c r="U44" s="49">
        <f>IF(OR(I44="",R44="",T44=""),"",IFERROR(SUM(R44,T44),""))</f>
        <v/>
      </c>
      <c r="V44" s="50">
        <f>IF(OR(I44="",H44=""),"",IFERROR(VLOOKUP(H44,'Assumptions'!$D$4:$E$8,2,FALSE),""))</f>
        <v/>
      </c>
      <c r="W44" s="49">
        <f>IF(OR(I44="",P44="",P44="Excluded",U44="",V44=""),"",IFERROR(U44*(1+V44),""))</f>
        <v/>
      </c>
      <c r="X44" s="19">
        <f>IF(I44="","",IF(B44="","Check job ID",IF(C44="","Check customer",IF(D44="","Check job",IF(E44="","Check date",IF(F44="","Check equipment",IF(G44="","Check technician",IF(H44="","Check category",IF(OR(J44="",J44&lt;=0),"Check quantity",IF(K44="","Check unit",IF(L44="","Check unit cost",IF(M44="","Check labor",IF(N44="","Check waste",IF(O44="","Check responsibility",IF(P44="","Check status",IF(P44="Excluded","Excluded",IF(V44="","Check category markup",IF(U44="","Check cost inputs",IF(P44="Draft","Review draft",IF(W44&gt;'Assumptions'!$B$13,"Review line price","Ready"))))))))))))))))))))</f>
        <v/>
      </c>
    </row>
    <row r="45" ht="23" customHeight="1">
      <c r="A45" s="31">
        <f>IF(I45="","",ROW()-5)</f>
        <v/>
      </c>
      <c r="B45" s="20" t="n"/>
      <c r="C45" s="20" t="n"/>
      <c r="D45" s="20" t="n"/>
      <c r="E45" s="21" t="n"/>
      <c r="F45" s="20" t="n"/>
      <c r="G45" s="20" t="n"/>
      <c r="H45" s="20" t="n"/>
      <c r="I45" s="20" t="n"/>
      <c r="J45" s="22" t="n"/>
      <c r="K45" s="23" t="n"/>
      <c r="L45" s="47" t="n"/>
      <c r="M45" s="25" t="n"/>
      <c r="N45" s="48" t="n"/>
      <c r="O45" s="23" t="n"/>
      <c r="P45" s="23" t="n"/>
      <c r="Q45" s="32">
        <f>IF(OR(I45="",J45="",N45=""),"",IFERROR(J45*(1+N45),""))</f>
        <v/>
      </c>
      <c r="R45" s="51">
        <f>IF(OR(I45="",Q45="",L45=""),"",IFERROR(Q45*L45,""))</f>
        <v/>
      </c>
      <c r="S45" s="34">
        <f>IF(OR(I45="",J45="",M45=""),"",IFERROR(J45*M45,""))</f>
        <v/>
      </c>
      <c r="T45" s="51">
        <f>IF(OR(I45="",S45=""),"",IFERROR(S45*'Assumptions'!$B$4,""))</f>
        <v/>
      </c>
      <c r="U45" s="51">
        <f>IF(OR(I45="",R45="",T45=""),"",IFERROR(SUM(R45,T45),""))</f>
        <v/>
      </c>
      <c r="V45" s="52">
        <f>IF(OR(I45="",H45=""),"",IFERROR(VLOOKUP(H45,'Assumptions'!$D$4:$E$8,2,FALSE),""))</f>
        <v/>
      </c>
      <c r="W45" s="51">
        <f>IF(OR(I45="",P45="",P45="Excluded",U45="",V45=""),"",IFERROR(U45*(1+V45),""))</f>
        <v/>
      </c>
      <c r="X45" s="31">
        <f>IF(I45="","",IF(B45="","Check job ID",IF(C45="","Check customer",IF(D45="","Check job",IF(E45="","Check date",IF(F45="","Check equipment",IF(G45="","Check technician",IF(H45="","Check category",IF(OR(J45="",J45&lt;=0),"Check quantity",IF(K45="","Check unit",IF(L45="","Check unit cost",IF(M45="","Check labor",IF(N45="","Check waste",IF(O45="","Check responsibility",IF(P45="","Check status",IF(P45="Excluded","Excluded",IF(V45="","Check category markup",IF(U45="","Check cost inputs",IF(P45="Draft","Review draft",IF(W45&gt;'Assumptions'!$B$13,"Review line price","Ready"))))))))))))))))))))</f>
        <v/>
      </c>
    </row>
    <row r="46" ht="23" customHeight="1">
      <c r="A46" s="19">
        <f>IF(I46="","",ROW()-5)</f>
        <v/>
      </c>
      <c r="B46" s="20" t="n"/>
      <c r="C46" s="20" t="n"/>
      <c r="D46" s="20" t="n"/>
      <c r="E46" s="21" t="n"/>
      <c r="F46" s="20" t="n"/>
      <c r="G46" s="20" t="n"/>
      <c r="H46" s="20" t="n"/>
      <c r="I46" s="20" t="n"/>
      <c r="J46" s="22" t="n"/>
      <c r="K46" s="23" t="n"/>
      <c r="L46" s="47" t="n"/>
      <c r="M46" s="25" t="n"/>
      <c r="N46" s="48" t="n"/>
      <c r="O46" s="23" t="n"/>
      <c r="P46" s="23" t="n"/>
      <c r="Q46" s="27">
        <f>IF(OR(I46="",J46="",N46=""),"",IFERROR(J46*(1+N46),""))</f>
        <v/>
      </c>
      <c r="R46" s="49">
        <f>IF(OR(I46="",Q46="",L46=""),"",IFERROR(Q46*L46,""))</f>
        <v/>
      </c>
      <c r="S46" s="29">
        <f>IF(OR(I46="",J46="",M46=""),"",IFERROR(J46*M46,""))</f>
        <v/>
      </c>
      <c r="T46" s="49">
        <f>IF(OR(I46="",S46=""),"",IFERROR(S46*'Assumptions'!$B$4,""))</f>
        <v/>
      </c>
      <c r="U46" s="49">
        <f>IF(OR(I46="",R46="",T46=""),"",IFERROR(SUM(R46,T46),""))</f>
        <v/>
      </c>
      <c r="V46" s="50">
        <f>IF(OR(I46="",H46=""),"",IFERROR(VLOOKUP(H46,'Assumptions'!$D$4:$E$8,2,FALSE),""))</f>
        <v/>
      </c>
      <c r="W46" s="49">
        <f>IF(OR(I46="",P46="",P46="Excluded",U46="",V46=""),"",IFERROR(U46*(1+V46),""))</f>
        <v/>
      </c>
      <c r="X46" s="19">
        <f>IF(I46="","",IF(B46="","Check job ID",IF(C46="","Check customer",IF(D46="","Check job",IF(E46="","Check date",IF(F46="","Check equipment",IF(G46="","Check technician",IF(H46="","Check category",IF(OR(J46="",J46&lt;=0),"Check quantity",IF(K46="","Check unit",IF(L46="","Check unit cost",IF(M46="","Check labor",IF(N46="","Check waste",IF(O46="","Check responsibility",IF(P46="","Check status",IF(P46="Excluded","Excluded",IF(V46="","Check category markup",IF(U46="","Check cost inputs",IF(P46="Draft","Review draft",IF(W46&gt;'Assumptions'!$B$13,"Review line price","Ready"))))))))))))))))))))</f>
        <v/>
      </c>
    </row>
    <row r="47" ht="23" customHeight="1">
      <c r="A47" s="31">
        <f>IF(I47="","",ROW()-5)</f>
        <v/>
      </c>
      <c r="B47" s="20" t="n"/>
      <c r="C47" s="20" t="n"/>
      <c r="D47" s="20" t="n"/>
      <c r="E47" s="21" t="n"/>
      <c r="F47" s="20" t="n"/>
      <c r="G47" s="20" t="n"/>
      <c r="H47" s="20" t="n"/>
      <c r="I47" s="20" t="n"/>
      <c r="J47" s="22" t="n"/>
      <c r="K47" s="23" t="n"/>
      <c r="L47" s="47" t="n"/>
      <c r="M47" s="25" t="n"/>
      <c r="N47" s="48" t="n"/>
      <c r="O47" s="23" t="n"/>
      <c r="P47" s="23" t="n"/>
      <c r="Q47" s="32">
        <f>IF(OR(I47="",J47="",N47=""),"",IFERROR(J47*(1+N47),""))</f>
        <v/>
      </c>
      <c r="R47" s="51">
        <f>IF(OR(I47="",Q47="",L47=""),"",IFERROR(Q47*L47,""))</f>
        <v/>
      </c>
      <c r="S47" s="34">
        <f>IF(OR(I47="",J47="",M47=""),"",IFERROR(J47*M47,""))</f>
        <v/>
      </c>
      <c r="T47" s="51">
        <f>IF(OR(I47="",S47=""),"",IFERROR(S47*'Assumptions'!$B$4,""))</f>
        <v/>
      </c>
      <c r="U47" s="51">
        <f>IF(OR(I47="",R47="",T47=""),"",IFERROR(SUM(R47,T47),""))</f>
        <v/>
      </c>
      <c r="V47" s="52">
        <f>IF(OR(I47="",H47=""),"",IFERROR(VLOOKUP(H47,'Assumptions'!$D$4:$E$8,2,FALSE),""))</f>
        <v/>
      </c>
      <c r="W47" s="51">
        <f>IF(OR(I47="",P47="",P47="Excluded",U47="",V47=""),"",IFERROR(U47*(1+V47),""))</f>
        <v/>
      </c>
      <c r="X47" s="31">
        <f>IF(I47="","",IF(B47="","Check job ID",IF(C47="","Check customer",IF(D47="","Check job",IF(E47="","Check date",IF(F47="","Check equipment",IF(G47="","Check technician",IF(H47="","Check category",IF(OR(J47="",J47&lt;=0),"Check quantity",IF(K47="","Check unit",IF(L47="","Check unit cost",IF(M47="","Check labor",IF(N47="","Check waste",IF(O47="","Check responsibility",IF(P47="","Check status",IF(P47="Excluded","Excluded",IF(V47="","Check category markup",IF(U47="","Check cost inputs",IF(P47="Draft","Review draft",IF(W47&gt;'Assumptions'!$B$13,"Review line price","Ready"))))))))))))))))))))</f>
        <v/>
      </c>
    </row>
    <row r="48" ht="23" customHeight="1">
      <c r="A48" s="19">
        <f>IF(I48="","",ROW()-5)</f>
        <v/>
      </c>
      <c r="B48" s="20" t="n"/>
      <c r="C48" s="20" t="n"/>
      <c r="D48" s="20" t="n"/>
      <c r="E48" s="21" t="n"/>
      <c r="F48" s="20" t="n"/>
      <c r="G48" s="20" t="n"/>
      <c r="H48" s="20" t="n"/>
      <c r="I48" s="20" t="n"/>
      <c r="J48" s="22" t="n"/>
      <c r="K48" s="23" t="n"/>
      <c r="L48" s="47" t="n"/>
      <c r="M48" s="25" t="n"/>
      <c r="N48" s="48" t="n"/>
      <c r="O48" s="23" t="n"/>
      <c r="P48" s="23" t="n"/>
      <c r="Q48" s="27">
        <f>IF(OR(I48="",J48="",N48=""),"",IFERROR(J48*(1+N48),""))</f>
        <v/>
      </c>
      <c r="R48" s="49">
        <f>IF(OR(I48="",Q48="",L48=""),"",IFERROR(Q48*L48,""))</f>
        <v/>
      </c>
      <c r="S48" s="29">
        <f>IF(OR(I48="",J48="",M48=""),"",IFERROR(J48*M48,""))</f>
        <v/>
      </c>
      <c r="T48" s="49">
        <f>IF(OR(I48="",S48=""),"",IFERROR(S48*'Assumptions'!$B$4,""))</f>
        <v/>
      </c>
      <c r="U48" s="49">
        <f>IF(OR(I48="",R48="",T48=""),"",IFERROR(SUM(R48,T48),""))</f>
        <v/>
      </c>
      <c r="V48" s="50">
        <f>IF(OR(I48="",H48=""),"",IFERROR(VLOOKUP(H48,'Assumptions'!$D$4:$E$8,2,FALSE),""))</f>
        <v/>
      </c>
      <c r="W48" s="49">
        <f>IF(OR(I48="",P48="",P48="Excluded",U48="",V48=""),"",IFERROR(U48*(1+V48),""))</f>
        <v/>
      </c>
      <c r="X48" s="19">
        <f>IF(I48="","",IF(B48="","Check job ID",IF(C48="","Check customer",IF(D48="","Check job",IF(E48="","Check date",IF(F48="","Check equipment",IF(G48="","Check technician",IF(H48="","Check category",IF(OR(J48="",J48&lt;=0),"Check quantity",IF(K48="","Check unit",IF(L48="","Check unit cost",IF(M48="","Check labor",IF(N48="","Check waste",IF(O48="","Check responsibility",IF(P48="","Check status",IF(P48="Excluded","Excluded",IF(V48="","Check category markup",IF(U48="","Check cost inputs",IF(P48="Draft","Review draft",IF(W48&gt;'Assumptions'!$B$13,"Review line price","Ready"))))))))))))))))))))</f>
        <v/>
      </c>
    </row>
    <row r="49" ht="23" customHeight="1">
      <c r="A49" s="31">
        <f>IF(I49="","",ROW()-5)</f>
        <v/>
      </c>
      <c r="B49" s="20" t="n"/>
      <c r="C49" s="20" t="n"/>
      <c r="D49" s="20" t="n"/>
      <c r="E49" s="21" t="n"/>
      <c r="F49" s="20" t="n"/>
      <c r="G49" s="20" t="n"/>
      <c r="H49" s="20" t="n"/>
      <c r="I49" s="20" t="n"/>
      <c r="J49" s="22" t="n"/>
      <c r="K49" s="23" t="n"/>
      <c r="L49" s="47" t="n"/>
      <c r="M49" s="25" t="n"/>
      <c r="N49" s="48" t="n"/>
      <c r="O49" s="23" t="n"/>
      <c r="P49" s="23" t="n"/>
      <c r="Q49" s="32">
        <f>IF(OR(I49="",J49="",N49=""),"",IFERROR(J49*(1+N49),""))</f>
        <v/>
      </c>
      <c r="R49" s="51">
        <f>IF(OR(I49="",Q49="",L49=""),"",IFERROR(Q49*L49,""))</f>
        <v/>
      </c>
      <c r="S49" s="34">
        <f>IF(OR(I49="",J49="",M49=""),"",IFERROR(J49*M49,""))</f>
        <v/>
      </c>
      <c r="T49" s="51">
        <f>IF(OR(I49="",S49=""),"",IFERROR(S49*'Assumptions'!$B$4,""))</f>
        <v/>
      </c>
      <c r="U49" s="51">
        <f>IF(OR(I49="",R49="",T49=""),"",IFERROR(SUM(R49,T49),""))</f>
        <v/>
      </c>
      <c r="V49" s="52">
        <f>IF(OR(I49="",H49=""),"",IFERROR(VLOOKUP(H49,'Assumptions'!$D$4:$E$8,2,FALSE),""))</f>
        <v/>
      </c>
      <c r="W49" s="51">
        <f>IF(OR(I49="",P49="",P49="Excluded",U49="",V49=""),"",IFERROR(U49*(1+V49),""))</f>
        <v/>
      </c>
      <c r="X49" s="31">
        <f>IF(I49="","",IF(B49="","Check job ID",IF(C49="","Check customer",IF(D49="","Check job",IF(E49="","Check date",IF(F49="","Check equipment",IF(G49="","Check technician",IF(H49="","Check category",IF(OR(J49="",J49&lt;=0),"Check quantity",IF(K49="","Check unit",IF(L49="","Check unit cost",IF(M49="","Check labor",IF(N49="","Check waste",IF(O49="","Check responsibility",IF(P49="","Check status",IF(P49="Excluded","Excluded",IF(V49="","Check category markup",IF(U49="","Check cost inputs",IF(P49="Draft","Review draft",IF(W49&gt;'Assumptions'!$B$13,"Review line price","Ready"))))))))))))))))))))</f>
        <v/>
      </c>
    </row>
    <row r="50" ht="23" customHeight="1">
      <c r="A50" s="19">
        <f>IF(I50="","",ROW()-5)</f>
        <v/>
      </c>
      <c r="B50" s="20" t="n"/>
      <c r="C50" s="20" t="n"/>
      <c r="D50" s="20" t="n"/>
      <c r="E50" s="21" t="n"/>
      <c r="F50" s="20" t="n"/>
      <c r="G50" s="20" t="n"/>
      <c r="H50" s="20" t="n"/>
      <c r="I50" s="20" t="n"/>
      <c r="J50" s="22" t="n"/>
      <c r="K50" s="23" t="n"/>
      <c r="L50" s="47" t="n"/>
      <c r="M50" s="25" t="n"/>
      <c r="N50" s="48" t="n"/>
      <c r="O50" s="23" t="n"/>
      <c r="P50" s="23" t="n"/>
      <c r="Q50" s="27">
        <f>IF(OR(I50="",J50="",N50=""),"",IFERROR(J50*(1+N50),""))</f>
        <v/>
      </c>
      <c r="R50" s="49">
        <f>IF(OR(I50="",Q50="",L50=""),"",IFERROR(Q50*L50,""))</f>
        <v/>
      </c>
      <c r="S50" s="29">
        <f>IF(OR(I50="",J50="",M50=""),"",IFERROR(J50*M50,""))</f>
        <v/>
      </c>
      <c r="T50" s="49">
        <f>IF(OR(I50="",S50=""),"",IFERROR(S50*'Assumptions'!$B$4,""))</f>
        <v/>
      </c>
      <c r="U50" s="49">
        <f>IF(OR(I50="",R50="",T50=""),"",IFERROR(SUM(R50,T50),""))</f>
        <v/>
      </c>
      <c r="V50" s="50">
        <f>IF(OR(I50="",H50=""),"",IFERROR(VLOOKUP(H50,'Assumptions'!$D$4:$E$8,2,FALSE),""))</f>
        <v/>
      </c>
      <c r="W50" s="49">
        <f>IF(OR(I50="",P50="",P50="Excluded",U50="",V50=""),"",IFERROR(U50*(1+V50),""))</f>
        <v/>
      </c>
      <c r="X50" s="19">
        <f>IF(I50="","",IF(B50="","Check job ID",IF(C50="","Check customer",IF(D50="","Check job",IF(E50="","Check date",IF(F50="","Check equipment",IF(G50="","Check technician",IF(H50="","Check category",IF(OR(J50="",J50&lt;=0),"Check quantity",IF(K50="","Check unit",IF(L50="","Check unit cost",IF(M50="","Check labor",IF(N50="","Check waste",IF(O50="","Check responsibility",IF(P50="","Check status",IF(P50="Excluded","Excluded",IF(V50="","Check category markup",IF(U50="","Check cost inputs",IF(P50="Draft","Review draft",IF(W50&gt;'Assumptions'!$B$13,"Review line price","Ready"))))))))))))))))))))</f>
        <v/>
      </c>
    </row>
    <row r="51" ht="23" customHeight="1">
      <c r="A51" s="31">
        <f>IF(I51="","",ROW()-5)</f>
        <v/>
      </c>
      <c r="B51" s="20" t="n"/>
      <c r="C51" s="20" t="n"/>
      <c r="D51" s="20" t="n"/>
      <c r="E51" s="21" t="n"/>
      <c r="F51" s="20" t="n"/>
      <c r="G51" s="20" t="n"/>
      <c r="H51" s="20" t="n"/>
      <c r="I51" s="20" t="n"/>
      <c r="J51" s="22" t="n"/>
      <c r="K51" s="23" t="n"/>
      <c r="L51" s="47" t="n"/>
      <c r="M51" s="25" t="n"/>
      <c r="N51" s="48" t="n"/>
      <c r="O51" s="23" t="n"/>
      <c r="P51" s="23" t="n"/>
      <c r="Q51" s="32">
        <f>IF(OR(I51="",J51="",N51=""),"",IFERROR(J51*(1+N51),""))</f>
        <v/>
      </c>
      <c r="R51" s="51">
        <f>IF(OR(I51="",Q51="",L51=""),"",IFERROR(Q51*L51,""))</f>
        <v/>
      </c>
      <c r="S51" s="34">
        <f>IF(OR(I51="",J51="",M51=""),"",IFERROR(J51*M51,""))</f>
        <v/>
      </c>
      <c r="T51" s="51">
        <f>IF(OR(I51="",S51=""),"",IFERROR(S51*'Assumptions'!$B$4,""))</f>
        <v/>
      </c>
      <c r="U51" s="51">
        <f>IF(OR(I51="",R51="",T51=""),"",IFERROR(SUM(R51,T51),""))</f>
        <v/>
      </c>
      <c r="V51" s="52">
        <f>IF(OR(I51="",H51=""),"",IFERROR(VLOOKUP(H51,'Assumptions'!$D$4:$E$8,2,FALSE),""))</f>
        <v/>
      </c>
      <c r="W51" s="51">
        <f>IF(OR(I51="",P51="",P51="Excluded",U51="",V51=""),"",IFERROR(U51*(1+V51),""))</f>
        <v/>
      </c>
      <c r="X51" s="31">
        <f>IF(I51="","",IF(B51="","Check job ID",IF(C51="","Check customer",IF(D51="","Check job",IF(E51="","Check date",IF(F51="","Check equipment",IF(G51="","Check technician",IF(H51="","Check category",IF(OR(J51="",J51&lt;=0),"Check quantity",IF(K51="","Check unit",IF(L51="","Check unit cost",IF(M51="","Check labor",IF(N51="","Check waste",IF(O51="","Check responsibility",IF(P51="","Check status",IF(P51="Excluded","Excluded",IF(V51="","Check category markup",IF(U51="","Check cost inputs",IF(P51="Draft","Review draft",IF(W51&gt;'Assumptions'!$B$13,"Review line price","Ready"))))))))))))))))))))</f>
        <v/>
      </c>
    </row>
    <row r="52" ht="23" customHeight="1">
      <c r="A52" s="19">
        <f>IF(I52="","",ROW()-5)</f>
        <v/>
      </c>
      <c r="B52" s="20" t="n"/>
      <c r="C52" s="20" t="n"/>
      <c r="D52" s="20" t="n"/>
      <c r="E52" s="21" t="n"/>
      <c r="F52" s="20" t="n"/>
      <c r="G52" s="20" t="n"/>
      <c r="H52" s="20" t="n"/>
      <c r="I52" s="20" t="n"/>
      <c r="J52" s="22" t="n"/>
      <c r="K52" s="23" t="n"/>
      <c r="L52" s="47" t="n"/>
      <c r="M52" s="25" t="n"/>
      <c r="N52" s="48" t="n"/>
      <c r="O52" s="23" t="n"/>
      <c r="P52" s="23" t="n"/>
      <c r="Q52" s="27">
        <f>IF(OR(I52="",J52="",N52=""),"",IFERROR(J52*(1+N52),""))</f>
        <v/>
      </c>
      <c r="R52" s="49">
        <f>IF(OR(I52="",Q52="",L52=""),"",IFERROR(Q52*L52,""))</f>
        <v/>
      </c>
      <c r="S52" s="29">
        <f>IF(OR(I52="",J52="",M52=""),"",IFERROR(J52*M52,""))</f>
        <v/>
      </c>
      <c r="T52" s="49">
        <f>IF(OR(I52="",S52=""),"",IFERROR(S52*'Assumptions'!$B$4,""))</f>
        <v/>
      </c>
      <c r="U52" s="49">
        <f>IF(OR(I52="",R52="",T52=""),"",IFERROR(SUM(R52,T52),""))</f>
        <v/>
      </c>
      <c r="V52" s="50">
        <f>IF(OR(I52="",H52=""),"",IFERROR(VLOOKUP(H52,'Assumptions'!$D$4:$E$8,2,FALSE),""))</f>
        <v/>
      </c>
      <c r="W52" s="49">
        <f>IF(OR(I52="",P52="",P52="Excluded",U52="",V52=""),"",IFERROR(U52*(1+V52),""))</f>
        <v/>
      </c>
      <c r="X52" s="19">
        <f>IF(I52="","",IF(B52="","Check job ID",IF(C52="","Check customer",IF(D52="","Check job",IF(E52="","Check date",IF(F52="","Check equipment",IF(G52="","Check technician",IF(H52="","Check category",IF(OR(J52="",J52&lt;=0),"Check quantity",IF(K52="","Check unit",IF(L52="","Check unit cost",IF(M52="","Check labor",IF(N52="","Check waste",IF(O52="","Check responsibility",IF(P52="","Check status",IF(P52="Excluded","Excluded",IF(V52="","Check category markup",IF(U52="","Check cost inputs",IF(P52="Draft","Review draft",IF(W52&gt;'Assumptions'!$B$13,"Review line price","Ready"))))))))))))))))))))</f>
        <v/>
      </c>
    </row>
    <row r="53" ht="23" customHeight="1">
      <c r="A53" s="31">
        <f>IF(I53="","",ROW()-5)</f>
        <v/>
      </c>
      <c r="B53" s="20" t="n"/>
      <c r="C53" s="20" t="n"/>
      <c r="D53" s="20" t="n"/>
      <c r="E53" s="21" t="n"/>
      <c r="F53" s="20" t="n"/>
      <c r="G53" s="20" t="n"/>
      <c r="H53" s="20" t="n"/>
      <c r="I53" s="20" t="n"/>
      <c r="J53" s="22" t="n"/>
      <c r="K53" s="23" t="n"/>
      <c r="L53" s="47" t="n"/>
      <c r="M53" s="25" t="n"/>
      <c r="N53" s="48" t="n"/>
      <c r="O53" s="23" t="n"/>
      <c r="P53" s="23" t="n"/>
      <c r="Q53" s="32">
        <f>IF(OR(I53="",J53="",N53=""),"",IFERROR(J53*(1+N53),""))</f>
        <v/>
      </c>
      <c r="R53" s="51">
        <f>IF(OR(I53="",Q53="",L53=""),"",IFERROR(Q53*L53,""))</f>
        <v/>
      </c>
      <c r="S53" s="34">
        <f>IF(OR(I53="",J53="",M53=""),"",IFERROR(J53*M53,""))</f>
        <v/>
      </c>
      <c r="T53" s="51">
        <f>IF(OR(I53="",S53=""),"",IFERROR(S53*'Assumptions'!$B$4,""))</f>
        <v/>
      </c>
      <c r="U53" s="51">
        <f>IF(OR(I53="",R53="",T53=""),"",IFERROR(SUM(R53,T53),""))</f>
        <v/>
      </c>
      <c r="V53" s="52">
        <f>IF(OR(I53="",H53=""),"",IFERROR(VLOOKUP(H53,'Assumptions'!$D$4:$E$8,2,FALSE),""))</f>
        <v/>
      </c>
      <c r="W53" s="51">
        <f>IF(OR(I53="",P53="",P53="Excluded",U53="",V53=""),"",IFERROR(U53*(1+V53),""))</f>
        <v/>
      </c>
      <c r="X53" s="31">
        <f>IF(I53="","",IF(B53="","Check job ID",IF(C53="","Check customer",IF(D53="","Check job",IF(E53="","Check date",IF(F53="","Check equipment",IF(G53="","Check technician",IF(H53="","Check category",IF(OR(J53="",J53&lt;=0),"Check quantity",IF(K53="","Check unit",IF(L53="","Check unit cost",IF(M53="","Check labor",IF(N53="","Check waste",IF(O53="","Check responsibility",IF(P53="","Check status",IF(P53="Excluded","Excluded",IF(V53="","Check category markup",IF(U53="","Check cost inputs",IF(P53="Draft","Review draft",IF(W53&gt;'Assumptions'!$B$13,"Review line price","Ready"))))))))))))))))))))</f>
        <v/>
      </c>
    </row>
    <row r="54" ht="23" customHeight="1">
      <c r="A54" s="19">
        <f>IF(I54="","",ROW()-5)</f>
        <v/>
      </c>
      <c r="B54" s="20" t="n"/>
      <c r="C54" s="20" t="n"/>
      <c r="D54" s="20" t="n"/>
      <c r="E54" s="21" t="n"/>
      <c r="F54" s="20" t="n"/>
      <c r="G54" s="20" t="n"/>
      <c r="H54" s="20" t="n"/>
      <c r="I54" s="20" t="n"/>
      <c r="J54" s="22" t="n"/>
      <c r="K54" s="23" t="n"/>
      <c r="L54" s="47" t="n"/>
      <c r="M54" s="25" t="n"/>
      <c r="N54" s="48" t="n"/>
      <c r="O54" s="23" t="n"/>
      <c r="P54" s="23" t="n"/>
      <c r="Q54" s="27">
        <f>IF(OR(I54="",J54="",N54=""),"",IFERROR(J54*(1+N54),""))</f>
        <v/>
      </c>
      <c r="R54" s="49">
        <f>IF(OR(I54="",Q54="",L54=""),"",IFERROR(Q54*L54,""))</f>
        <v/>
      </c>
      <c r="S54" s="29">
        <f>IF(OR(I54="",J54="",M54=""),"",IFERROR(J54*M54,""))</f>
        <v/>
      </c>
      <c r="T54" s="49">
        <f>IF(OR(I54="",S54=""),"",IFERROR(S54*'Assumptions'!$B$4,""))</f>
        <v/>
      </c>
      <c r="U54" s="49">
        <f>IF(OR(I54="",R54="",T54=""),"",IFERROR(SUM(R54,T54),""))</f>
        <v/>
      </c>
      <c r="V54" s="50">
        <f>IF(OR(I54="",H54=""),"",IFERROR(VLOOKUP(H54,'Assumptions'!$D$4:$E$8,2,FALSE),""))</f>
        <v/>
      </c>
      <c r="W54" s="49">
        <f>IF(OR(I54="",P54="",P54="Excluded",U54="",V54=""),"",IFERROR(U54*(1+V54),""))</f>
        <v/>
      </c>
      <c r="X54" s="19">
        <f>IF(I54="","",IF(B54="","Check job ID",IF(C54="","Check customer",IF(D54="","Check job",IF(E54="","Check date",IF(F54="","Check equipment",IF(G54="","Check technician",IF(H54="","Check category",IF(OR(J54="",J54&lt;=0),"Check quantity",IF(K54="","Check unit",IF(L54="","Check unit cost",IF(M54="","Check labor",IF(N54="","Check waste",IF(O54="","Check responsibility",IF(P54="","Check status",IF(P54="Excluded","Excluded",IF(V54="","Check category markup",IF(U54="","Check cost inputs",IF(P54="Draft","Review draft",IF(W54&gt;'Assumptions'!$B$13,"Review line price","Ready"))))))))))))))))))))</f>
        <v/>
      </c>
    </row>
    <row r="55" ht="23" customHeight="1">
      <c r="A55" s="31">
        <f>IF(I55="","",ROW()-5)</f>
        <v/>
      </c>
      <c r="B55" s="20" t="n"/>
      <c r="C55" s="20" t="n"/>
      <c r="D55" s="20" t="n"/>
      <c r="E55" s="21" t="n"/>
      <c r="F55" s="20" t="n"/>
      <c r="G55" s="20" t="n"/>
      <c r="H55" s="20" t="n"/>
      <c r="I55" s="20" t="n"/>
      <c r="J55" s="22" t="n"/>
      <c r="K55" s="23" t="n"/>
      <c r="L55" s="47" t="n"/>
      <c r="M55" s="25" t="n"/>
      <c r="N55" s="48" t="n"/>
      <c r="O55" s="23" t="n"/>
      <c r="P55" s="23" t="n"/>
      <c r="Q55" s="32">
        <f>IF(OR(I55="",J55="",N55=""),"",IFERROR(J55*(1+N55),""))</f>
        <v/>
      </c>
      <c r="R55" s="51">
        <f>IF(OR(I55="",Q55="",L55=""),"",IFERROR(Q55*L55,""))</f>
        <v/>
      </c>
      <c r="S55" s="34">
        <f>IF(OR(I55="",J55="",M55=""),"",IFERROR(J55*M55,""))</f>
        <v/>
      </c>
      <c r="T55" s="51">
        <f>IF(OR(I55="",S55=""),"",IFERROR(S55*'Assumptions'!$B$4,""))</f>
        <v/>
      </c>
      <c r="U55" s="51">
        <f>IF(OR(I55="",R55="",T55=""),"",IFERROR(SUM(R55,T55),""))</f>
        <v/>
      </c>
      <c r="V55" s="52">
        <f>IF(OR(I55="",H55=""),"",IFERROR(VLOOKUP(H55,'Assumptions'!$D$4:$E$8,2,FALSE),""))</f>
        <v/>
      </c>
      <c r="W55" s="51">
        <f>IF(OR(I55="",P55="",P55="Excluded",U55="",V55=""),"",IFERROR(U55*(1+V55),""))</f>
        <v/>
      </c>
      <c r="X55" s="31">
        <f>IF(I55="","",IF(B55="","Check job ID",IF(C55="","Check customer",IF(D55="","Check job",IF(E55="","Check date",IF(F55="","Check equipment",IF(G55="","Check technician",IF(H55="","Check category",IF(OR(J55="",J55&lt;=0),"Check quantity",IF(K55="","Check unit",IF(L55="","Check unit cost",IF(M55="","Check labor",IF(N55="","Check waste",IF(O55="","Check responsibility",IF(P55="","Check status",IF(P55="Excluded","Excluded",IF(V55="","Check category markup",IF(U55="","Check cost inputs",IF(P55="Draft","Review draft",IF(W55&gt;'Assumptions'!$B$13,"Review line price","Ready"))))))))))))))))))))</f>
        <v/>
      </c>
    </row>
    <row r="56" ht="23" customHeight="1">
      <c r="A56" s="19">
        <f>IF(I56="","",ROW()-5)</f>
        <v/>
      </c>
      <c r="B56" s="20" t="n"/>
      <c r="C56" s="20" t="n"/>
      <c r="D56" s="20" t="n"/>
      <c r="E56" s="21" t="n"/>
      <c r="F56" s="20" t="n"/>
      <c r="G56" s="20" t="n"/>
      <c r="H56" s="20" t="n"/>
      <c r="I56" s="20" t="n"/>
      <c r="J56" s="22" t="n"/>
      <c r="K56" s="23" t="n"/>
      <c r="L56" s="47" t="n"/>
      <c r="M56" s="25" t="n"/>
      <c r="N56" s="48" t="n"/>
      <c r="O56" s="23" t="n"/>
      <c r="P56" s="23" t="n"/>
      <c r="Q56" s="27">
        <f>IF(OR(I56="",J56="",N56=""),"",IFERROR(J56*(1+N56),""))</f>
        <v/>
      </c>
      <c r="R56" s="49">
        <f>IF(OR(I56="",Q56="",L56=""),"",IFERROR(Q56*L56,""))</f>
        <v/>
      </c>
      <c r="S56" s="29">
        <f>IF(OR(I56="",J56="",M56=""),"",IFERROR(J56*M56,""))</f>
        <v/>
      </c>
      <c r="T56" s="49">
        <f>IF(OR(I56="",S56=""),"",IFERROR(S56*'Assumptions'!$B$4,""))</f>
        <v/>
      </c>
      <c r="U56" s="49">
        <f>IF(OR(I56="",R56="",T56=""),"",IFERROR(SUM(R56,T56),""))</f>
        <v/>
      </c>
      <c r="V56" s="50">
        <f>IF(OR(I56="",H56=""),"",IFERROR(VLOOKUP(H56,'Assumptions'!$D$4:$E$8,2,FALSE),""))</f>
        <v/>
      </c>
      <c r="W56" s="49">
        <f>IF(OR(I56="",P56="",P56="Excluded",U56="",V56=""),"",IFERROR(U56*(1+V56),""))</f>
        <v/>
      </c>
      <c r="X56" s="19">
        <f>IF(I56="","",IF(B56="","Check job ID",IF(C56="","Check customer",IF(D56="","Check job",IF(E56="","Check date",IF(F56="","Check equipment",IF(G56="","Check technician",IF(H56="","Check category",IF(OR(J56="",J56&lt;=0),"Check quantity",IF(K56="","Check unit",IF(L56="","Check unit cost",IF(M56="","Check labor",IF(N56="","Check waste",IF(O56="","Check responsibility",IF(P56="","Check status",IF(P56="Excluded","Excluded",IF(V56="","Check category markup",IF(U56="","Check cost inputs",IF(P56="Draft","Review draft",IF(W56&gt;'Assumptions'!$B$13,"Review line price","Ready"))))))))))))))))))))</f>
        <v/>
      </c>
    </row>
    <row r="57" ht="23" customHeight="1">
      <c r="A57" s="31">
        <f>IF(I57="","",ROW()-5)</f>
        <v/>
      </c>
      <c r="B57" s="20" t="n"/>
      <c r="C57" s="20" t="n"/>
      <c r="D57" s="20" t="n"/>
      <c r="E57" s="21" t="n"/>
      <c r="F57" s="20" t="n"/>
      <c r="G57" s="20" t="n"/>
      <c r="H57" s="20" t="n"/>
      <c r="I57" s="20" t="n"/>
      <c r="J57" s="22" t="n"/>
      <c r="K57" s="23" t="n"/>
      <c r="L57" s="47" t="n"/>
      <c r="M57" s="25" t="n"/>
      <c r="N57" s="48" t="n"/>
      <c r="O57" s="23" t="n"/>
      <c r="P57" s="23" t="n"/>
      <c r="Q57" s="32">
        <f>IF(OR(I57="",J57="",N57=""),"",IFERROR(J57*(1+N57),""))</f>
        <v/>
      </c>
      <c r="R57" s="51">
        <f>IF(OR(I57="",Q57="",L57=""),"",IFERROR(Q57*L57,""))</f>
        <v/>
      </c>
      <c r="S57" s="34">
        <f>IF(OR(I57="",J57="",M57=""),"",IFERROR(J57*M57,""))</f>
        <v/>
      </c>
      <c r="T57" s="51">
        <f>IF(OR(I57="",S57=""),"",IFERROR(S57*'Assumptions'!$B$4,""))</f>
        <v/>
      </c>
      <c r="U57" s="51">
        <f>IF(OR(I57="",R57="",T57=""),"",IFERROR(SUM(R57,T57),""))</f>
        <v/>
      </c>
      <c r="V57" s="52">
        <f>IF(OR(I57="",H57=""),"",IFERROR(VLOOKUP(H57,'Assumptions'!$D$4:$E$8,2,FALSE),""))</f>
        <v/>
      </c>
      <c r="W57" s="51">
        <f>IF(OR(I57="",P57="",P57="Excluded",U57="",V57=""),"",IFERROR(U57*(1+V57),""))</f>
        <v/>
      </c>
      <c r="X57" s="31">
        <f>IF(I57="","",IF(B57="","Check job ID",IF(C57="","Check customer",IF(D57="","Check job",IF(E57="","Check date",IF(F57="","Check equipment",IF(G57="","Check technician",IF(H57="","Check category",IF(OR(J57="",J57&lt;=0),"Check quantity",IF(K57="","Check unit",IF(L57="","Check unit cost",IF(M57="","Check labor",IF(N57="","Check waste",IF(O57="","Check responsibility",IF(P57="","Check status",IF(P57="Excluded","Excluded",IF(V57="","Check category markup",IF(U57="","Check cost inputs",IF(P57="Draft","Review draft",IF(W57&gt;'Assumptions'!$B$13,"Review line price","Ready"))))))))))))))))))))</f>
        <v/>
      </c>
    </row>
    <row r="58" ht="23" customHeight="1">
      <c r="A58" s="19">
        <f>IF(I58="","",ROW()-5)</f>
        <v/>
      </c>
      <c r="B58" s="20" t="n"/>
      <c r="C58" s="20" t="n"/>
      <c r="D58" s="20" t="n"/>
      <c r="E58" s="21" t="n"/>
      <c r="F58" s="20" t="n"/>
      <c r="G58" s="20" t="n"/>
      <c r="H58" s="20" t="n"/>
      <c r="I58" s="20" t="n"/>
      <c r="J58" s="22" t="n"/>
      <c r="K58" s="23" t="n"/>
      <c r="L58" s="47" t="n"/>
      <c r="M58" s="25" t="n"/>
      <c r="N58" s="48" t="n"/>
      <c r="O58" s="23" t="n"/>
      <c r="P58" s="23" t="n"/>
      <c r="Q58" s="27">
        <f>IF(OR(I58="",J58="",N58=""),"",IFERROR(J58*(1+N58),""))</f>
        <v/>
      </c>
      <c r="R58" s="49">
        <f>IF(OR(I58="",Q58="",L58=""),"",IFERROR(Q58*L58,""))</f>
        <v/>
      </c>
      <c r="S58" s="29">
        <f>IF(OR(I58="",J58="",M58=""),"",IFERROR(J58*M58,""))</f>
        <v/>
      </c>
      <c r="T58" s="49">
        <f>IF(OR(I58="",S58=""),"",IFERROR(S58*'Assumptions'!$B$4,""))</f>
        <v/>
      </c>
      <c r="U58" s="49">
        <f>IF(OR(I58="",R58="",T58=""),"",IFERROR(SUM(R58,T58),""))</f>
        <v/>
      </c>
      <c r="V58" s="50">
        <f>IF(OR(I58="",H58=""),"",IFERROR(VLOOKUP(H58,'Assumptions'!$D$4:$E$8,2,FALSE),""))</f>
        <v/>
      </c>
      <c r="W58" s="49">
        <f>IF(OR(I58="",P58="",P58="Excluded",U58="",V58=""),"",IFERROR(U58*(1+V58),""))</f>
        <v/>
      </c>
      <c r="X58" s="19">
        <f>IF(I58="","",IF(B58="","Check job ID",IF(C58="","Check customer",IF(D58="","Check job",IF(E58="","Check date",IF(F58="","Check equipment",IF(G58="","Check technician",IF(H58="","Check category",IF(OR(J58="",J58&lt;=0),"Check quantity",IF(K58="","Check unit",IF(L58="","Check unit cost",IF(M58="","Check labor",IF(N58="","Check waste",IF(O58="","Check responsibility",IF(P58="","Check status",IF(P58="Excluded","Excluded",IF(V58="","Check category markup",IF(U58="","Check cost inputs",IF(P58="Draft","Review draft",IF(W58&gt;'Assumptions'!$B$13,"Review line price","Ready"))))))))))))))))))))</f>
        <v/>
      </c>
    </row>
    <row r="59" ht="23" customHeight="1">
      <c r="A59" s="31">
        <f>IF(I59="","",ROW()-5)</f>
        <v/>
      </c>
      <c r="B59" s="20" t="n"/>
      <c r="C59" s="20" t="n"/>
      <c r="D59" s="20" t="n"/>
      <c r="E59" s="21" t="n"/>
      <c r="F59" s="20" t="n"/>
      <c r="G59" s="20" t="n"/>
      <c r="H59" s="20" t="n"/>
      <c r="I59" s="20" t="n"/>
      <c r="J59" s="22" t="n"/>
      <c r="K59" s="23" t="n"/>
      <c r="L59" s="47" t="n"/>
      <c r="M59" s="25" t="n"/>
      <c r="N59" s="48" t="n"/>
      <c r="O59" s="23" t="n"/>
      <c r="P59" s="23" t="n"/>
      <c r="Q59" s="32">
        <f>IF(OR(I59="",J59="",N59=""),"",IFERROR(J59*(1+N59),""))</f>
        <v/>
      </c>
      <c r="R59" s="51">
        <f>IF(OR(I59="",Q59="",L59=""),"",IFERROR(Q59*L59,""))</f>
        <v/>
      </c>
      <c r="S59" s="34">
        <f>IF(OR(I59="",J59="",M59=""),"",IFERROR(J59*M59,""))</f>
        <v/>
      </c>
      <c r="T59" s="51">
        <f>IF(OR(I59="",S59=""),"",IFERROR(S59*'Assumptions'!$B$4,""))</f>
        <v/>
      </c>
      <c r="U59" s="51">
        <f>IF(OR(I59="",R59="",T59=""),"",IFERROR(SUM(R59,T59),""))</f>
        <v/>
      </c>
      <c r="V59" s="52">
        <f>IF(OR(I59="",H59=""),"",IFERROR(VLOOKUP(H59,'Assumptions'!$D$4:$E$8,2,FALSE),""))</f>
        <v/>
      </c>
      <c r="W59" s="51">
        <f>IF(OR(I59="",P59="",P59="Excluded",U59="",V59=""),"",IFERROR(U59*(1+V59),""))</f>
        <v/>
      </c>
      <c r="X59" s="31">
        <f>IF(I59="","",IF(B59="","Check job ID",IF(C59="","Check customer",IF(D59="","Check job",IF(E59="","Check date",IF(F59="","Check equipment",IF(G59="","Check technician",IF(H59="","Check category",IF(OR(J59="",J59&lt;=0),"Check quantity",IF(K59="","Check unit",IF(L59="","Check unit cost",IF(M59="","Check labor",IF(N59="","Check waste",IF(O59="","Check responsibility",IF(P59="","Check status",IF(P59="Excluded","Excluded",IF(V59="","Check category markup",IF(U59="","Check cost inputs",IF(P59="Draft","Review draft",IF(W59&gt;'Assumptions'!$B$13,"Review line price","Ready"))))))))))))))))))))</f>
        <v/>
      </c>
    </row>
    <row r="60" ht="23" customHeight="1">
      <c r="A60" s="19">
        <f>IF(I60="","",ROW()-5)</f>
        <v/>
      </c>
      <c r="B60" s="20" t="n"/>
      <c r="C60" s="20" t="n"/>
      <c r="D60" s="20" t="n"/>
      <c r="E60" s="21" t="n"/>
      <c r="F60" s="20" t="n"/>
      <c r="G60" s="20" t="n"/>
      <c r="H60" s="20" t="n"/>
      <c r="I60" s="20" t="n"/>
      <c r="J60" s="22" t="n"/>
      <c r="K60" s="23" t="n"/>
      <c r="L60" s="47" t="n"/>
      <c r="M60" s="25" t="n"/>
      <c r="N60" s="48" t="n"/>
      <c r="O60" s="23" t="n"/>
      <c r="P60" s="23" t="n"/>
      <c r="Q60" s="27">
        <f>IF(OR(I60="",J60="",N60=""),"",IFERROR(J60*(1+N60),""))</f>
        <v/>
      </c>
      <c r="R60" s="49">
        <f>IF(OR(I60="",Q60="",L60=""),"",IFERROR(Q60*L60,""))</f>
        <v/>
      </c>
      <c r="S60" s="29">
        <f>IF(OR(I60="",J60="",M60=""),"",IFERROR(J60*M60,""))</f>
        <v/>
      </c>
      <c r="T60" s="49">
        <f>IF(OR(I60="",S60=""),"",IFERROR(S60*'Assumptions'!$B$4,""))</f>
        <v/>
      </c>
      <c r="U60" s="49">
        <f>IF(OR(I60="",R60="",T60=""),"",IFERROR(SUM(R60,T60),""))</f>
        <v/>
      </c>
      <c r="V60" s="50">
        <f>IF(OR(I60="",H60=""),"",IFERROR(VLOOKUP(H60,'Assumptions'!$D$4:$E$8,2,FALSE),""))</f>
        <v/>
      </c>
      <c r="W60" s="49">
        <f>IF(OR(I60="",P60="",P60="Excluded",U60="",V60=""),"",IFERROR(U60*(1+V60),""))</f>
        <v/>
      </c>
      <c r="X60" s="19">
        <f>IF(I60="","",IF(B60="","Check job ID",IF(C60="","Check customer",IF(D60="","Check job",IF(E60="","Check date",IF(F60="","Check equipment",IF(G60="","Check technician",IF(H60="","Check category",IF(OR(J60="",J60&lt;=0),"Check quantity",IF(K60="","Check unit",IF(L60="","Check unit cost",IF(M60="","Check labor",IF(N60="","Check waste",IF(O60="","Check responsibility",IF(P60="","Check status",IF(P60="Excluded","Excluded",IF(V60="","Check category markup",IF(U60="","Check cost inputs",IF(P60="Draft","Review draft",IF(W60&gt;'Assumptions'!$B$13,"Review line price","Ready"))))))))))))))))))))</f>
        <v/>
      </c>
    </row>
    <row r="61" ht="23" customHeight="1">
      <c r="A61" s="31">
        <f>IF(I61="","",ROW()-5)</f>
        <v/>
      </c>
      <c r="B61" s="20" t="n"/>
      <c r="C61" s="20" t="n"/>
      <c r="D61" s="20" t="n"/>
      <c r="E61" s="21" t="n"/>
      <c r="F61" s="20" t="n"/>
      <c r="G61" s="20" t="n"/>
      <c r="H61" s="20" t="n"/>
      <c r="I61" s="20" t="n"/>
      <c r="J61" s="22" t="n"/>
      <c r="K61" s="23" t="n"/>
      <c r="L61" s="47" t="n"/>
      <c r="M61" s="25" t="n"/>
      <c r="N61" s="48" t="n"/>
      <c r="O61" s="23" t="n"/>
      <c r="P61" s="23" t="n"/>
      <c r="Q61" s="32">
        <f>IF(OR(I61="",J61="",N61=""),"",IFERROR(J61*(1+N61),""))</f>
        <v/>
      </c>
      <c r="R61" s="51">
        <f>IF(OR(I61="",Q61="",L61=""),"",IFERROR(Q61*L61,""))</f>
        <v/>
      </c>
      <c r="S61" s="34">
        <f>IF(OR(I61="",J61="",M61=""),"",IFERROR(J61*M61,""))</f>
        <v/>
      </c>
      <c r="T61" s="51">
        <f>IF(OR(I61="",S61=""),"",IFERROR(S61*'Assumptions'!$B$4,""))</f>
        <v/>
      </c>
      <c r="U61" s="51">
        <f>IF(OR(I61="",R61="",T61=""),"",IFERROR(SUM(R61,T61),""))</f>
        <v/>
      </c>
      <c r="V61" s="52">
        <f>IF(OR(I61="",H61=""),"",IFERROR(VLOOKUP(H61,'Assumptions'!$D$4:$E$8,2,FALSE),""))</f>
        <v/>
      </c>
      <c r="W61" s="51">
        <f>IF(OR(I61="",P61="",P61="Excluded",U61="",V61=""),"",IFERROR(U61*(1+V61),""))</f>
        <v/>
      </c>
      <c r="X61" s="31">
        <f>IF(I61="","",IF(B61="","Check job ID",IF(C61="","Check customer",IF(D61="","Check job",IF(E61="","Check date",IF(F61="","Check equipment",IF(G61="","Check technician",IF(H61="","Check category",IF(OR(J61="",J61&lt;=0),"Check quantity",IF(K61="","Check unit",IF(L61="","Check unit cost",IF(M61="","Check labor",IF(N61="","Check waste",IF(O61="","Check responsibility",IF(P61="","Check status",IF(P61="Excluded","Excluded",IF(V61="","Check category markup",IF(U61="","Check cost inputs",IF(P61="Draft","Review draft",IF(W61&gt;'Assumptions'!$B$13,"Review line price","Ready"))))))))))))))))))))</f>
        <v/>
      </c>
    </row>
    <row r="62" ht="23" customHeight="1">
      <c r="A62" s="19">
        <f>IF(I62="","",ROW()-5)</f>
        <v/>
      </c>
      <c r="B62" s="20" t="n"/>
      <c r="C62" s="20" t="n"/>
      <c r="D62" s="20" t="n"/>
      <c r="E62" s="21" t="n"/>
      <c r="F62" s="20" t="n"/>
      <c r="G62" s="20" t="n"/>
      <c r="H62" s="20" t="n"/>
      <c r="I62" s="20" t="n"/>
      <c r="J62" s="22" t="n"/>
      <c r="K62" s="23" t="n"/>
      <c r="L62" s="47" t="n"/>
      <c r="M62" s="25" t="n"/>
      <c r="N62" s="48" t="n"/>
      <c r="O62" s="23" t="n"/>
      <c r="P62" s="23" t="n"/>
      <c r="Q62" s="27">
        <f>IF(OR(I62="",J62="",N62=""),"",IFERROR(J62*(1+N62),""))</f>
        <v/>
      </c>
      <c r="R62" s="49">
        <f>IF(OR(I62="",Q62="",L62=""),"",IFERROR(Q62*L62,""))</f>
        <v/>
      </c>
      <c r="S62" s="29">
        <f>IF(OR(I62="",J62="",M62=""),"",IFERROR(J62*M62,""))</f>
        <v/>
      </c>
      <c r="T62" s="49">
        <f>IF(OR(I62="",S62=""),"",IFERROR(S62*'Assumptions'!$B$4,""))</f>
        <v/>
      </c>
      <c r="U62" s="49">
        <f>IF(OR(I62="",R62="",T62=""),"",IFERROR(SUM(R62,T62),""))</f>
        <v/>
      </c>
      <c r="V62" s="50">
        <f>IF(OR(I62="",H62=""),"",IFERROR(VLOOKUP(H62,'Assumptions'!$D$4:$E$8,2,FALSE),""))</f>
        <v/>
      </c>
      <c r="W62" s="49">
        <f>IF(OR(I62="",P62="",P62="Excluded",U62="",V62=""),"",IFERROR(U62*(1+V62),""))</f>
        <v/>
      </c>
      <c r="X62" s="19">
        <f>IF(I62="","",IF(B62="","Check job ID",IF(C62="","Check customer",IF(D62="","Check job",IF(E62="","Check date",IF(F62="","Check equipment",IF(G62="","Check technician",IF(H62="","Check category",IF(OR(J62="",J62&lt;=0),"Check quantity",IF(K62="","Check unit",IF(L62="","Check unit cost",IF(M62="","Check labor",IF(N62="","Check waste",IF(O62="","Check responsibility",IF(P62="","Check status",IF(P62="Excluded","Excluded",IF(V62="","Check category markup",IF(U62="","Check cost inputs",IF(P62="Draft","Review draft",IF(W62&gt;'Assumptions'!$B$13,"Review line price","Ready"))))))))))))))))))))</f>
        <v/>
      </c>
    </row>
    <row r="63" ht="23" customHeight="1">
      <c r="A63" s="31">
        <f>IF(I63="","",ROW()-5)</f>
        <v/>
      </c>
      <c r="B63" s="20" t="n"/>
      <c r="C63" s="20" t="n"/>
      <c r="D63" s="20" t="n"/>
      <c r="E63" s="21" t="n"/>
      <c r="F63" s="20" t="n"/>
      <c r="G63" s="20" t="n"/>
      <c r="H63" s="20" t="n"/>
      <c r="I63" s="20" t="n"/>
      <c r="J63" s="22" t="n"/>
      <c r="K63" s="23" t="n"/>
      <c r="L63" s="47" t="n"/>
      <c r="M63" s="25" t="n"/>
      <c r="N63" s="48" t="n"/>
      <c r="O63" s="23" t="n"/>
      <c r="P63" s="23" t="n"/>
      <c r="Q63" s="32">
        <f>IF(OR(I63="",J63="",N63=""),"",IFERROR(J63*(1+N63),""))</f>
        <v/>
      </c>
      <c r="R63" s="51">
        <f>IF(OR(I63="",Q63="",L63=""),"",IFERROR(Q63*L63,""))</f>
        <v/>
      </c>
      <c r="S63" s="34">
        <f>IF(OR(I63="",J63="",M63=""),"",IFERROR(J63*M63,""))</f>
        <v/>
      </c>
      <c r="T63" s="51">
        <f>IF(OR(I63="",S63=""),"",IFERROR(S63*'Assumptions'!$B$4,""))</f>
        <v/>
      </c>
      <c r="U63" s="51">
        <f>IF(OR(I63="",R63="",T63=""),"",IFERROR(SUM(R63,T63),""))</f>
        <v/>
      </c>
      <c r="V63" s="52">
        <f>IF(OR(I63="",H63=""),"",IFERROR(VLOOKUP(H63,'Assumptions'!$D$4:$E$8,2,FALSE),""))</f>
        <v/>
      </c>
      <c r="W63" s="51">
        <f>IF(OR(I63="",P63="",P63="Excluded",U63="",V63=""),"",IFERROR(U63*(1+V63),""))</f>
        <v/>
      </c>
      <c r="X63" s="31">
        <f>IF(I63="","",IF(B63="","Check job ID",IF(C63="","Check customer",IF(D63="","Check job",IF(E63="","Check date",IF(F63="","Check equipment",IF(G63="","Check technician",IF(H63="","Check category",IF(OR(J63="",J63&lt;=0),"Check quantity",IF(K63="","Check unit",IF(L63="","Check unit cost",IF(M63="","Check labor",IF(N63="","Check waste",IF(O63="","Check responsibility",IF(P63="","Check status",IF(P63="Excluded","Excluded",IF(V63="","Check category markup",IF(U63="","Check cost inputs",IF(P63="Draft","Review draft",IF(W63&gt;'Assumptions'!$B$13,"Review line price","Ready"))))))))))))))))))))</f>
        <v/>
      </c>
    </row>
    <row r="64" ht="23" customHeight="1">
      <c r="A64" s="19">
        <f>IF(I64="","",ROW()-5)</f>
        <v/>
      </c>
      <c r="B64" s="20" t="n"/>
      <c r="C64" s="20" t="n"/>
      <c r="D64" s="20" t="n"/>
      <c r="E64" s="21" t="n"/>
      <c r="F64" s="20" t="n"/>
      <c r="G64" s="20" t="n"/>
      <c r="H64" s="20" t="n"/>
      <c r="I64" s="20" t="n"/>
      <c r="J64" s="22" t="n"/>
      <c r="K64" s="23" t="n"/>
      <c r="L64" s="47" t="n"/>
      <c r="M64" s="25" t="n"/>
      <c r="N64" s="48" t="n"/>
      <c r="O64" s="23" t="n"/>
      <c r="P64" s="23" t="n"/>
      <c r="Q64" s="27">
        <f>IF(OR(I64="",J64="",N64=""),"",IFERROR(J64*(1+N64),""))</f>
        <v/>
      </c>
      <c r="R64" s="49">
        <f>IF(OR(I64="",Q64="",L64=""),"",IFERROR(Q64*L64,""))</f>
        <v/>
      </c>
      <c r="S64" s="29">
        <f>IF(OR(I64="",J64="",M64=""),"",IFERROR(J64*M64,""))</f>
        <v/>
      </c>
      <c r="T64" s="49">
        <f>IF(OR(I64="",S64=""),"",IFERROR(S64*'Assumptions'!$B$4,""))</f>
        <v/>
      </c>
      <c r="U64" s="49">
        <f>IF(OR(I64="",R64="",T64=""),"",IFERROR(SUM(R64,T64),""))</f>
        <v/>
      </c>
      <c r="V64" s="50">
        <f>IF(OR(I64="",H64=""),"",IFERROR(VLOOKUP(H64,'Assumptions'!$D$4:$E$8,2,FALSE),""))</f>
        <v/>
      </c>
      <c r="W64" s="49">
        <f>IF(OR(I64="",P64="",P64="Excluded",U64="",V64=""),"",IFERROR(U64*(1+V64),""))</f>
        <v/>
      </c>
      <c r="X64" s="19">
        <f>IF(I64="","",IF(B64="","Check job ID",IF(C64="","Check customer",IF(D64="","Check job",IF(E64="","Check date",IF(F64="","Check equipment",IF(G64="","Check technician",IF(H64="","Check category",IF(OR(J64="",J64&lt;=0),"Check quantity",IF(K64="","Check unit",IF(L64="","Check unit cost",IF(M64="","Check labor",IF(N64="","Check waste",IF(O64="","Check responsibility",IF(P64="","Check status",IF(P64="Excluded","Excluded",IF(V64="","Check category markup",IF(U64="","Check cost inputs",IF(P64="Draft","Review draft",IF(W64&gt;'Assumptions'!$B$13,"Review line price","Ready"))))))))))))))))))))</f>
        <v/>
      </c>
    </row>
    <row r="65" ht="23" customHeight="1">
      <c r="A65" s="31">
        <f>IF(I65="","",ROW()-5)</f>
        <v/>
      </c>
      <c r="B65" s="20" t="n"/>
      <c r="C65" s="20" t="n"/>
      <c r="D65" s="20" t="n"/>
      <c r="E65" s="21" t="n"/>
      <c r="F65" s="20" t="n"/>
      <c r="G65" s="20" t="n"/>
      <c r="H65" s="20" t="n"/>
      <c r="I65" s="20" t="n"/>
      <c r="J65" s="22" t="n"/>
      <c r="K65" s="23" t="n"/>
      <c r="L65" s="47" t="n"/>
      <c r="M65" s="25" t="n"/>
      <c r="N65" s="48" t="n"/>
      <c r="O65" s="23" t="n"/>
      <c r="P65" s="23" t="n"/>
      <c r="Q65" s="32">
        <f>IF(OR(I65="",J65="",N65=""),"",IFERROR(J65*(1+N65),""))</f>
        <v/>
      </c>
      <c r="R65" s="51">
        <f>IF(OR(I65="",Q65="",L65=""),"",IFERROR(Q65*L65,""))</f>
        <v/>
      </c>
      <c r="S65" s="34">
        <f>IF(OR(I65="",J65="",M65=""),"",IFERROR(J65*M65,""))</f>
        <v/>
      </c>
      <c r="T65" s="51">
        <f>IF(OR(I65="",S65=""),"",IFERROR(S65*'Assumptions'!$B$4,""))</f>
        <v/>
      </c>
      <c r="U65" s="51">
        <f>IF(OR(I65="",R65="",T65=""),"",IFERROR(SUM(R65,T65),""))</f>
        <v/>
      </c>
      <c r="V65" s="52">
        <f>IF(OR(I65="",H65=""),"",IFERROR(VLOOKUP(H65,'Assumptions'!$D$4:$E$8,2,FALSE),""))</f>
        <v/>
      </c>
      <c r="W65" s="51">
        <f>IF(OR(I65="",P65="",P65="Excluded",U65="",V65=""),"",IFERROR(U65*(1+V65),""))</f>
        <v/>
      </c>
      <c r="X65" s="31">
        <f>IF(I65="","",IF(B65="","Check job ID",IF(C65="","Check customer",IF(D65="","Check job",IF(E65="","Check date",IF(F65="","Check equipment",IF(G65="","Check technician",IF(H65="","Check category",IF(OR(J65="",J65&lt;=0),"Check quantity",IF(K65="","Check unit",IF(L65="","Check unit cost",IF(M65="","Check labor",IF(N65="","Check waste",IF(O65="","Check responsibility",IF(P65="","Check status",IF(P65="Excluded","Excluded",IF(V65="","Check category markup",IF(U65="","Check cost inputs",IF(P65="Draft","Review draft",IF(W65&gt;'Assumptions'!$B$13,"Review line price","Ready"))))))))))))))))))))</f>
        <v/>
      </c>
    </row>
    <row r="66" ht="23" customHeight="1">
      <c r="A66" s="19">
        <f>IF(I66="","",ROW()-5)</f>
        <v/>
      </c>
      <c r="B66" s="20" t="n"/>
      <c r="C66" s="20" t="n"/>
      <c r="D66" s="20" t="n"/>
      <c r="E66" s="21" t="n"/>
      <c r="F66" s="20" t="n"/>
      <c r="G66" s="20" t="n"/>
      <c r="H66" s="20" t="n"/>
      <c r="I66" s="20" t="n"/>
      <c r="J66" s="22" t="n"/>
      <c r="K66" s="23" t="n"/>
      <c r="L66" s="47" t="n"/>
      <c r="M66" s="25" t="n"/>
      <c r="N66" s="48" t="n"/>
      <c r="O66" s="23" t="n"/>
      <c r="P66" s="23" t="n"/>
      <c r="Q66" s="27">
        <f>IF(OR(I66="",J66="",N66=""),"",IFERROR(J66*(1+N66),""))</f>
        <v/>
      </c>
      <c r="R66" s="49">
        <f>IF(OR(I66="",Q66="",L66=""),"",IFERROR(Q66*L66,""))</f>
        <v/>
      </c>
      <c r="S66" s="29">
        <f>IF(OR(I66="",J66="",M66=""),"",IFERROR(J66*M66,""))</f>
        <v/>
      </c>
      <c r="T66" s="49">
        <f>IF(OR(I66="",S66=""),"",IFERROR(S66*'Assumptions'!$B$4,""))</f>
        <v/>
      </c>
      <c r="U66" s="49">
        <f>IF(OR(I66="",R66="",T66=""),"",IFERROR(SUM(R66,T66),""))</f>
        <v/>
      </c>
      <c r="V66" s="50">
        <f>IF(OR(I66="",H66=""),"",IFERROR(VLOOKUP(H66,'Assumptions'!$D$4:$E$8,2,FALSE),""))</f>
        <v/>
      </c>
      <c r="W66" s="49">
        <f>IF(OR(I66="",P66="",P66="Excluded",U66="",V66=""),"",IFERROR(U66*(1+V66),""))</f>
        <v/>
      </c>
      <c r="X66" s="19">
        <f>IF(I66="","",IF(B66="","Check job ID",IF(C66="","Check customer",IF(D66="","Check job",IF(E66="","Check date",IF(F66="","Check equipment",IF(G66="","Check technician",IF(H66="","Check category",IF(OR(J66="",J66&lt;=0),"Check quantity",IF(K66="","Check unit",IF(L66="","Check unit cost",IF(M66="","Check labor",IF(N66="","Check waste",IF(O66="","Check responsibility",IF(P66="","Check status",IF(P66="Excluded","Excluded",IF(V66="","Check category markup",IF(U66="","Check cost inputs",IF(P66="Draft","Review draft",IF(W66&gt;'Assumptions'!$B$13,"Review line price","Ready"))))))))))))))))))))</f>
        <v/>
      </c>
    </row>
    <row r="67" ht="23" customHeight="1">
      <c r="A67" s="31">
        <f>IF(I67="","",ROW()-5)</f>
        <v/>
      </c>
      <c r="B67" s="20" t="n"/>
      <c r="C67" s="20" t="n"/>
      <c r="D67" s="20" t="n"/>
      <c r="E67" s="21" t="n"/>
      <c r="F67" s="20" t="n"/>
      <c r="G67" s="20" t="n"/>
      <c r="H67" s="20" t="n"/>
      <c r="I67" s="20" t="n"/>
      <c r="J67" s="22" t="n"/>
      <c r="K67" s="23" t="n"/>
      <c r="L67" s="47" t="n"/>
      <c r="M67" s="25" t="n"/>
      <c r="N67" s="48" t="n"/>
      <c r="O67" s="23" t="n"/>
      <c r="P67" s="23" t="n"/>
      <c r="Q67" s="32">
        <f>IF(OR(I67="",J67="",N67=""),"",IFERROR(J67*(1+N67),""))</f>
        <v/>
      </c>
      <c r="R67" s="51">
        <f>IF(OR(I67="",Q67="",L67=""),"",IFERROR(Q67*L67,""))</f>
        <v/>
      </c>
      <c r="S67" s="34">
        <f>IF(OR(I67="",J67="",M67=""),"",IFERROR(J67*M67,""))</f>
        <v/>
      </c>
      <c r="T67" s="51">
        <f>IF(OR(I67="",S67=""),"",IFERROR(S67*'Assumptions'!$B$4,""))</f>
        <v/>
      </c>
      <c r="U67" s="51">
        <f>IF(OR(I67="",R67="",T67=""),"",IFERROR(SUM(R67,T67),""))</f>
        <v/>
      </c>
      <c r="V67" s="52">
        <f>IF(OR(I67="",H67=""),"",IFERROR(VLOOKUP(H67,'Assumptions'!$D$4:$E$8,2,FALSE),""))</f>
        <v/>
      </c>
      <c r="W67" s="51">
        <f>IF(OR(I67="",P67="",P67="Excluded",U67="",V67=""),"",IFERROR(U67*(1+V67),""))</f>
        <v/>
      </c>
      <c r="X67" s="31">
        <f>IF(I67="","",IF(B67="","Check job ID",IF(C67="","Check customer",IF(D67="","Check job",IF(E67="","Check date",IF(F67="","Check equipment",IF(G67="","Check technician",IF(H67="","Check category",IF(OR(J67="",J67&lt;=0),"Check quantity",IF(K67="","Check unit",IF(L67="","Check unit cost",IF(M67="","Check labor",IF(N67="","Check waste",IF(O67="","Check responsibility",IF(P67="","Check status",IF(P67="Excluded","Excluded",IF(V67="","Check category markup",IF(U67="","Check cost inputs",IF(P67="Draft","Review draft",IF(W67&gt;'Assumptions'!$B$13,"Review line price","Ready"))))))))))))))))))))</f>
        <v/>
      </c>
    </row>
    <row r="68" ht="23" customHeight="1">
      <c r="A68" s="19">
        <f>IF(I68="","",ROW()-5)</f>
        <v/>
      </c>
      <c r="B68" s="20" t="n"/>
      <c r="C68" s="20" t="n"/>
      <c r="D68" s="20" t="n"/>
      <c r="E68" s="21" t="n"/>
      <c r="F68" s="20" t="n"/>
      <c r="G68" s="20" t="n"/>
      <c r="H68" s="20" t="n"/>
      <c r="I68" s="20" t="n"/>
      <c r="J68" s="22" t="n"/>
      <c r="K68" s="23" t="n"/>
      <c r="L68" s="47" t="n"/>
      <c r="M68" s="25" t="n"/>
      <c r="N68" s="48" t="n"/>
      <c r="O68" s="23" t="n"/>
      <c r="P68" s="23" t="n"/>
      <c r="Q68" s="27">
        <f>IF(OR(I68="",J68="",N68=""),"",IFERROR(J68*(1+N68),""))</f>
        <v/>
      </c>
      <c r="R68" s="49">
        <f>IF(OR(I68="",Q68="",L68=""),"",IFERROR(Q68*L68,""))</f>
        <v/>
      </c>
      <c r="S68" s="29">
        <f>IF(OR(I68="",J68="",M68=""),"",IFERROR(J68*M68,""))</f>
        <v/>
      </c>
      <c r="T68" s="49">
        <f>IF(OR(I68="",S68=""),"",IFERROR(S68*'Assumptions'!$B$4,""))</f>
        <v/>
      </c>
      <c r="U68" s="49">
        <f>IF(OR(I68="",R68="",T68=""),"",IFERROR(SUM(R68,T68),""))</f>
        <v/>
      </c>
      <c r="V68" s="50">
        <f>IF(OR(I68="",H68=""),"",IFERROR(VLOOKUP(H68,'Assumptions'!$D$4:$E$8,2,FALSE),""))</f>
        <v/>
      </c>
      <c r="W68" s="49">
        <f>IF(OR(I68="",P68="",P68="Excluded",U68="",V68=""),"",IFERROR(U68*(1+V68),""))</f>
        <v/>
      </c>
      <c r="X68" s="19">
        <f>IF(I68="","",IF(B68="","Check job ID",IF(C68="","Check customer",IF(D68="","Check job",IF(E68="","Check date",IF(F68="","Check equipment",IF(G68="","Check technician",IF(H68="","Check category",IF(OR(J68="",J68&lt;=0),"Check quantity",IF(K68="","Check unit",IF(L68="","Check unit cost",IF(M68="","Check labor",IF(N68="","Check waste",IF(O68="","Check responsibility",IF(P68="","Check status",IF(P68="Excluded","Excluded",IF(V68="","Check category markup",IF(U68="","Check cost inputs",IF(P68="Draft","Review draft",IF(W68&gt;'Assumptions'!$B$13,"Review line price","Ready"))))))))))))))))))))</f>
        <v/>
      </c>
    </row>
    <row r="69" ht="23" customHeight="1">
      <c r="A69" s="31">
        <f>IF(I69="","",ROW()-5)</f>
        <v/>
      </c>
      <c r="B69" s="20" t="n"/>
      <c r="C69" s="20" t="n"/>
      <c r="D69" s="20" t="n"/>
      <c r="E69" s="21" t="n"/>
      <c r="F69" s="20" t="n"/>
      <c r="G69" s="20" t="n"/>
      <c r="H69" s="20" t="n"/>
      <c r="I69" s="20" t="n"/>
      <c r="J69" s="22" t="n"/>
      <c r="K69" s="23" t="n"/>
      <c r="L69" s="47" t="n"/>
      <c r="M69" s="25" t="n"/>
      <c r="N69" s="48" t="n"/>
      <c r="O69" s="23" t="n"/>
      <c r="P69" s="23" t="n"/>
      <c r="Q69" s="32">
        <f>IF(OR(I69="",J69="",N69=""),"",IFERROR(J69*(1+N69),""))</f>
        <v/>
      </c>
      <c r="R69" s="51">
        <f>IF(OR(I69="",Q69="",L69=""),"",IFERROR(Q69*L69,""))</f>
        <v/>
      </c>
      <c r="S69" s="34">
        <f>IF(OR(I69="",J69="",M69=""),"",IFERROR(J69*M69,""))</f>
        <v/>
      </c>
      <c r="T69" s="51">
        <f>IF(OR(I69="",S69=""),"",IFERROR(S69*'Assumptions'!$B$4,""))</f>
        <v/>
      </c>
      <c r="U69" s="51">
        <f>IF(OR(I69="",R69="",T69=""),"",IFERROR(SUM(R69,T69),""))</f>
        <v/>
      </c>
      <c r="V69" s="52">
        <f>IF(OR(I69="",H69=""),"",IFERROR(VLOOKUP(H69,'Assumptions'!$D$4:$E$8,2,FALSE),""))</f>
        <v/>
      </c>
      <c r="W69" s="51">
        <f>IF(OR(I69="",P69="",P69="Excluded",U69="",V69=""),"",IFERROR(U69*(1+V69),""))</f>
        <v/>
      </c>
      <c r="X69" s="31">
        <f>IF(I69="","",IF(B69="","Check job ID",IF(C69="","Check customer",IF(D69="","Check job",IF(E69="","Check date",IF(F69="","Check equipment",IF(G69="","Check technician",IF(H69="","Check category",IF(OR(J69="",J69&lt;=0),"Check quantity",IF(K69="","Check unit",IF(L69="","Check unit cost",IF(M69="","Check labor",IF(N69="","Check waste",IF(O69="","Check responsibility",IF(P69="","Check status",IF(P69="Excluded","Excluded",IF(V69="","Check category markup",IF(U69="","Check cost inputs",IF(P69="Draft","Review draft",IF(W69&gt;'Assumptions'!$B$13,"Review line price","Ready"))))))))))))))))))))</f>
        <v/>
      </c>
    </row>
    <row r="70" ht="23" customHeight="1">
      <c r="A70" s="19">
        <f>IF(I70="","",ROW()-5)</f>
        <v/>
      </c>
      <c r="B70" s="20" t="n"/>
      <c r="C70" s="20" t="n"/>
      <c r="D70" s="20" t="n"/>
      <c r="E70" s="21" t="n"/>
      <c r="F70" s="20" t="n"/>
      <c r="G70" s="20" t="n"/>
      <c r="H70" s="20" t="n"/>
      <c r="I70" s="20" t="n"/>
      <c r="J70" s="22" t="n"/>
      <c r="K70" s="23" t="n"/>
      <c r="L70" s="47" t="n"/>
      <c r="M70" s="25" t="n"/>
      <c r="N70" s="48" t="n"/>
      <c r="O70" s="23" t="n"/>
      <c r="P70" s="23" t="n"/>
      <c r="Q70" s="27">
        <f>IF(OR(I70="",J70="",N70=""),"",IFERROR(J70*(1+N70),""))</f>
        <v/>
      </c>
      <c r="R70" s="49">
        <f>IF(OR(I70="",Q70="",L70=""),"",IFERROR(Q70*L70,""))</f>
        <v/>
      </c>
      <c r="S70" s="29">
        <f>IF(OR(I70="",J70="",M70=""),"",IFERROR(J70*M70,""))</f>
        <v/>
      </c>
      <c r="T70" s="49">
        <f>IF(OR(I70="",S70=""),"",IFERROR(S70*'Assumptions'!$B$4,""))</f>
        <v/>
      </c>
      <c r="U70" s="49">
        <f>IF(OR(I70="",R70="",T70=""),"",IFERROR(SUM(R70,T70),""))</f>
        <v/>
      </c>
      <c r="V70" s="50">
        <f>IF(OR(I70="",H70=""),"",IFERROR(VLOOKUP(H70,'Assumptions'!$D$4:$E$8,2,FALSE),""))</f>
        <v/>
      </c>
      <c r="W70" s="49">
        <f>IF(OR(I70="",P70="",P70="Excluded",U70="",V70=""),"",IFERROR(U70*(1+V70),""))</f>
        <v/>
      </c>
      <c r="X70" s="19">
        <f>IF(I70="","",IF(B70="","Check job ID",IF(C70="","Check customer",IF(D70="","Check job",IF(E70="","Check date",IF(F70="","Check equipment",IF(G70="","Check technician",IF(H70="","Check category",IF(OR(J70="",J70&lt;=0),"Check quantity",IF(K70="","Check unit",IF(L70="","Check unit cost",IF(M70="","Check labor",IF(N70="","Check waste",IF(O70="","Check responsibility",IF(P70="","Check status",IF(P70="Excluded","Excluded",IF(V70="","Check category markup",IF(U70="","Check cost inputs",IF(P70="Draft","Review draft",IF(W70&gt;'Assumptions'!$B$13,"Review line price","Ready"))))))))))))))))))))</f>
        <v/>
      </c>
    </row>
    <row r="71" ht="23" customHeight="1">
      <c r="A71" s="31">
        <f>IF(I71="","",ROW()-5)</f>
        <v/>
      </c>
      <c r="B71" s="20" t="n"/>
      <c r="C71" s="20" t="n"/>
      <c r="D71" s="20" t="n"/>
      <c r="E71" s="21" t="n"/>
      <c r="F71" s="20" t="n"/>
      <c r="G71" s="20" t="n"/>
      <c r="H71" s="20" t="n"/>
      <c r="I71" s="20" t="n"/>
      <c r="J71" s="22" t="n"/>
      <c r="K71" s="23" t="n"/>
      <c r="L71" s="47" t="n"/>
      <c r="M71" s="25" t="n"/>
      <c r="N71" s="48" t="n"/>
      <c r="O71" s="23" t="n"/>
      <c r="P71" s="23" t="n"/>
      <c r="Q71" s="32">
        <f>IF(OR(I71="",J71="",N71=""),"",IFERROR(J71*(1+N71),""))</f>
        <v/>
      </c>
      <c r="R71" s="51">
        <f>IF(OR(I71="",Q71="",L71=""),"",IFERROR(Q71*L71,""))</f>
        <v/>
      </c>
      <c r="S71" s="34">
        <f>IF(OR(I71="",J71="",M71=""),"",IFERROR(J71*M71,""))</f>
        <v/>
      </c>
      <c r="T71" s="51">
        <f>IF(OR(I71="",S71=""),"",IFERROR(S71*'Assumptions'!$B$4,""))</f>
        <v/>
      </c>
      <c r="U71" s="51">
        <f>IF(OR(I71="",R71="",T71=""),"",IFERROR(SUM(R71,T71),""))</f>
        <v/>
      </c>
      <c r="V71" s="52">
        <f>IF(OR(I71="",H71=""),"",IFERROR(VLOOKUP(H71,'Assumptions'!$D$4:$E$8,2,FALSE),""))</f>
        <v/>
      </c>
      <c r="W71" s="51">
        <f>IF(OR(I71="",P71="",P71="Excluded",U71="",V71=""),"",IFERROR(U71*(1+V71),""))</f>
        <v/>
      </c>
      <c r="X71" s="31">
        <f>IF(I71="","",IF(B71="","Check job ID",IF(C71="","Check customer",IF(D71="","Check job",IF(E71="","Check date",IF(F71="","Check equipment",IF(G71="","Check technician",IF(H71="","Check category",IF(OR(J71="",J71&lt;=0),"Check quantity",IF(K71="","Check unit",IF(L71="","Check unit cost",IF(M71="","Check labor",IF(N71="","Check waste",IF(O71="","Check responsibility",IF(P71="","Check status",IF(P71="Excluded","Excluded",IF(V71="","Check category markup",IF(U71="","Check cost inputs",IF(P71="Draft","Review draft",IF(W71&gt;'Assumptions'!$B$13,"Review line price","Ready"))))))))))))))))))))</f>
        <v/>
      </c>
    </row>
    <row r="72" ht="23" customHeight="1">
      <c r="A72" s="19">
        <f>IF(I72="","",ROW()-5)</f>
        <v/>
      </c>
      <c r="B72" s="20" t="n"/>
      <c r="C72" s="20" t="n"/>
      <c r="D72" s="20" t="n"/>
      <c r="E72" s="21" t="n"/>
      <c r="F72" s="20" t="n"/>
      <c r="G72" s="20" t="n"/>
      <c r="H72" s="20" t="n"/>
      <c r="I72" s="20" t="n"/>
      <c r="J72" s="22" t="n"/>
      <c r="K72" s="23" t="n"/>
      <c r="L72" s="47" t="n"/>
      <c r="M72" s="25" t="n"/>
      <c r="N72" s="48" t="n"/>
      <c r="O72" s="23" t="n"/>
      <c r="P72" s="23" t="n"/>
      <c r="Q72" s="27">
        <f>IF(OR(I72="",J72="",N72=""),"",IFERROR(J72*(1+N72),""))</f>
        <v/>
      </c>
      <c r="R72" s="49">
        <f>IF(OR(I72="",Q72="",L72=""),"",IFERROR(Q72*L72,""))</f>
        <v/>
      </c>
      <c r="S72" s="29">
        <f>IF(OR(I72="",J72="",M72=""),"",IFERROR(J72*M72,""))</f>
        <v/>
      </c>
      <c r="T72" s="49">
        <f>IF(OR(I72="",S72=""),"",IFERROR(S72*'Assumptions'!$B$4,""))</f>
        <v/>
      </c>
      <c r="U72" s="49">
        <f>IF(OR(I72="",R72="",T72=""),"",IFERROR(SUM(R72,T72),""))</f>
        <v/>
      </c>
      <c r="V72" s="50">
        <f>IF(OR(I72="",H72=""),"",IFERROR(VLOOKUP(H72,'Assumptions'!$D$4:$E$8,2,FALSE),""))</f>
        <v/>
      </c>
      <c r="W72" s="49">
        <f>IF(OR(I72="",P72="",P72="Excluded",U72="",V72=""),"",IFERROR(U72*(1+V72),""))</f>
        <v/>
      </c>
      <c r="X72" s="19">
        <f>IF(I72="","",IF(B72="","Check job ID",IF(C72="","Check customer",IF(D72="","Check job",IF(E72="","Check date",IF(F72="","Check equipment",IF(G72="","Check technician",IF(H72="","Check category",IF(OR(J72="",J72&lt;=0),"Check quantity",IF(K72="","Check unit",IF(L72="","Check unit cost",IF(M72="","Check labor",IF(N72="","Check waste",IF(O72="","Check responsibility",IF(P72="","Check status",IF(P72="Excluded","Excluded",IF(V72="","Check category markup",IF(U72="","Check cost inputs",IF(P72="Draft","Review draft",IF(W72&gt;'Assumptions'!$B$13,"Review line price","Ready"))))))))))))))))))))</f>
        <v/>
      </c>
    </row>
    <row r="73" ht="23" customHeight="1">
      <c r="A73" s="31">
        <f>IF(I73="","",ROW()-5)</f>
        <v/>
      </c>
      <c r="B73" s="20" t="n"/>
      <c r="C73" s="20" t="n"/>
      <c r="D73" s="20" t="n"/>
      <c r="E73" s="21" t="n"/>
      <c r="F73" s="20" t="n"/>
      <c r="G73" s="20" t="n"/>
      <c r="H73" s="20" t="n"/>
      <c r="I73" s="20" t="n"/>
      <c r="J73" s="22" t="n"/>
      <c r="K73" s="23" t="n"/>
      <c r="L73" s="47" t="n"/>
      <c r="M73" s="25" t="n"/>
      <c r="N73" s="48" t="n"/>
      <c r="O73" s="23" t="n"/>
      <c r="P73" s="23" t="n"/>
      <c r="Q73" s="32">
        <f>IF(OR(I73="",J73="",N73=""),"",IFERROR(J73*(1+N73),""))</f>
        <v/>
      </c>
      <c r="R73" s="51">
        <f>IF(OR(I73="",Q73="",L73=""),"",IFERROR(Q73*L73,""))</f>
        <v/>
      </c>
      <c r="S73" s="34">
        <f>IF(OR(I73="",J73="",M73=""),"",IFERROR(J73*M73,""))</f>
        <v/>
      </c>
      <c r="T73" s="51">
        <f>IF(OR(I73="",S73=""),"",IFERROR(S73*'Assumptions'!$B$4,""))</f>
        <v/>
      </c>
      <c r="U73" s="51">
        <f>IF(OR(I73="",R73="",T73=""),"",IFERROR(SUM(R73,T73),""))</f>
        <v/>
      </c>
      <c r="V73" s="52">
        <f>IF(OR(I73="",H73=""),"",IFERROR(VLOOKUP(H73,'Assumptions'!$D$4:$E$8,2,FALSE),""))</f>
        <v/>
      </c>
      <c r="W73" s="51">
        <f>IF(OR(I73="",P73="",P73="Excluded",U73="",V73=""),"",IFERROR(U73*(1+V73),""))</f>
        <v/>
      </c>
      <c r="X73" s="31">
        <f>IF(I73="","",IF(B73="","Check job ID",IF(C73="","Check customer",IF(D73="","Check job",IF(E73="","Check date",IF(F73="","Check equipment",IF(G73="","Check technician",IF(H73="","Check category",IF(OR(J73="",J73&lt;=0),"Check quantity",IF(K73="","Check unit",IF(L73="","Check unit cost",IF(M73="","Check labor",IF(N73="","Check waste",IF(O73="","Check responsibility",IF(P73="","Check status",IF(P73="Excluded","Excluded",IF(V73="","Check category markup",IF(U73="","Check cost inputs",IF(P73="Draft","Review draft",IF(W73&gt;'Assumptions'!$B$13,"Review line price","Ready"))))))))))))))))))))</f>
        <v/>
      </c>
    </row>
    <row r="74" ht="23" customHeight="1">
      <c r="A74" s="19">
        <f>IF(I74="","",ROW()-5)</f>
        <v/>
      </c>
      <c r="B74" s="20" t="n"/>
      <c r="C74" s="20" t="n"/>
      <c r="D74" s="20" t="n"/>
      <c r="E74" s="21" t="n"/>
      <c r="F74" s="20" t="n"/>
      <c r="G74" s="20" t="n"/>
      <c r="H74" s="20" t="n"/>
      <c r="I74" s="20" t="n"/>
      <c r="J74" s="22" t="n"/>
      <c r="K74" s="23" t="n"/>
      <c r="L74" s="47" t="n"/>
      <c r="M74" s="25" t="n"/>
      <c r="N74" s="48" t="n"/>
      <c r="O74" s="23" t="n"/>
      <c r="P74" s="23" t="n"/>
      <c r="Q74" s="27">
        <f>IF(OR(I74="",J74="",N74=""),"",IFERROR(J74*(1+N74),""))</f>
        <v/>
      </c>
      <c r="R74" s="49">
        <f>IF(OR(I74="",Q74="",L74=""),"",IFERROR(Q74*L74,""))</f>
        <v/>
      </c>
      <c r="S74" s="29">
        <f>IF(OR(I74="",J74="",M74=""),"",IFERROR(J74*M74,""))</f>
        <v/>
      </c>
      <c r="T74" s="49">
        <f>IF(OR(I74="",S74=""),"",IFERROR(S74*'Assumptions'!$B$4,""))</f>
        <v/>
      </c>
      <c r="U74" s="49">
        <f>IF(OR(I74="",R74="",T74=""),"",IFERROR(SUM(R74,T74),""))</f>
        <v/>
      </c>
      <c r="V74" s="50">
        <f>IF(OR(I74="",H74=""),"",IFERROR(VLOOKUP(H74,'Assumptions'!$D$4:$E$8,2,FALSE),""))</f>
        <v/>
      </c>
      <c r="W74" s="49">
        <f>IF(OR(I74="",P74="",P74="Excluded",U74="",V74=""),"",IFERROR(U74*(1+V74),""))</f>
        <v/>
      </c>
      <c r="X74" s="19">
        <f>IF(I74="","",IF(B74="","Check job ID",IF(C74="","Check customer",IF(D74="","Check job",IF(E74="","Check date",IF(F74="","Check equipment",IF(G74="","Check technician",IF(H74="","Check category",IF(OR(J74="",J74&lt;=0),"Check quantity",IF(K74="","Check unit",IF(L74="","Check unit cost",IF(M74="","Check labor",IF(N74="","Check waste",IF(O74="","Check responsibility",IF(P74="","Check status",IF(P74="Excluded","Excluded",IF(V74="","Check category markup",IF(U74="","Check cost inputs",IF(P74="Draft","Review draft",IF(W74&gt;'Assumptions'!$B$13,"Review line price","Ready"))))))))))))))))))))</f>
        <v/>
      </c>
    </row>
    <row r="75" ht="23" customHeight="1">
      <c r="A75" s="31">
        <f>IF(I75="","",ROW()-5)</f>
        <v/>
      </c>
      <c r="B75" s="20" t="n"/>
      <c r="C75" s="20" t="n"/>
      <c r="D75" s="20" t="n"/>
      <c r="E75" s="21" t="n"/>
      <c r="F75" s="20" t="n"/>
      <c r="G75" s="20" t="n"/>
      <c r="H75" s="20" t="n"/>
      <c r="I75" s="20" t="n"/>
      <c r="J75" s="22" t="n"/>
      <c r="K75" s="23" t="n"/>
      <c r="L75" s="47" t="n"/>
      <c r="M75" s="25" t="n"/>
      <c r="N75" s="48" t="n"/>
      <c r="O75" s="23" t="n"/>
      <c r="P75" s="23" t="n"/>
      <c r="Q75" s="32">
        <f>IF(OR(I75="",J75="",N75=""),"",IFERROR(J75*(1+N75),""))</f>
        <v/>
      </c>
      <c r="R75" s="51">
        <f>IF(OR(I75="",Q75="",L75=""),"",IFERROR(Q75*L75,""))</f>
        <v/>
      </c>
      <c r="S75" s="34">
        <f>IF(OR(I75="",J75="",M75=""),"",IFERROR(J75*M75,""))</f>
        <v/>
      </c>
      <c r="T75" s="51">
        <f>IF(OR(I75="",S75=""),"",IFERROR(S75*'Assumptions'!$B$4,""))</f>
        <v/>
      </c>
      <c r="U75" s="51">
        <f>IF(OR(I75="",R75="",T75=""),"",IFERROR(SUM(R75,T75),""))</f>
        <v/>
      </c>
      <c r="V75" s="52">
        <f>IF(OR(I75="",H75=""),"",IFERROR(VLOOKUP(H75,'Assumptions'!$D$4:$E$8,2,FALSE),""))</f>
        <v/>
      </c>
      <c r="W75" s="51">
        <f>IF(OR(I75="",P75="",P75="Excluded",U75="",V75=""),"",IFERROR(U75*(1+V75),""))</f>
        <v/>
      </c>
      <c r="X75" s="31">
        <f>IF(I75="","",IF(B75="","Check job ID",IF(C75="","Check customer",IF(D75="","Check job",IF(E75="","Check date",IF(F75="","Check equipment",IF(G75="","Check technician",IF(H75="","Check category",IF(OR(J75="",J75&lt;=0),"Check quantity",IF(K75="","Check unit",IF(L75="","Check unit cost",IF(M75="","Check labor",IF(N75="","Check waste",IF(O75="","Check responsibility",IF(P75="","Check status",IF(P75="Excluded","Excluded",IF(V75="","Check category markup",IF(U75="","Check cost inputs",IF(P75="Draft","Review draft",IF(W75&gt;'Assumptions'!$B$13,"Review line price","Ready"))))))))))))))))))))</f>
        <v/>
      </c>
    </row>
    <row r="76" ht="23" customHeight="1">
      <c r="A76" s="19">
        <f>IF(I76="","",ROW()-5)</f>
        <v/>
      </c>
      <c r="B76" s="20" t="n"/>
      <c r="C76" s="20" t="n"/>
      <c r="D76" s="20" t="n"/>
      <c r="E76" s="21" t="n"/>
      <c r="F76" s="20" t="n"/>
      <c r="G76" s="20" t="n"/>
      <c r="H76" s="20" t="n"/>
      <c r="I76" s="20" t="n"/>
      <c r="J76" s="22" t="n"/>
      <c r="K76" s="23" t="n"/>
      <c r="L76" s="47" t="n"/>
      <c r="M76" s="25" t="n"/>
      <c r="N76" s="48" t="n"/>
      <c r="O76" s="23" t="n"/>
      <c r="P76" s="23" t="n"/>
      <c r="Q76" s="27">
        <f>IF(OR(I76="",J76="",N76=""),"",IFERROR(J76*(1+N76),""))</f>
        <v/>
      </c>
      <c r="R76" s="49">
        <f>IF(OR(I76="",Q76="",L76=""),"",IFERROR(Q76*L76,""))</f>
        <v/>
      </c>
      <c r="S76" s="29">
        <f>IF(OR(I76="",J76="",M76=""),"",IFERROR(J76*M76,""))</f>
        <v/>
      </c>
      <c r="T76" s="49">
        <f>IF(OR(I76="",S76=""),"",IFERROR(S76*'Assumptions'!$B$4,""))</f>
        <v/>
      </c>
      <c r="U76" s="49">
        <f>IF(OR(I76="",R76="",T76=""),"",IFERROR(SUM(R76,T76),""))</f>
        <v/>
      </c>
      <c r="V76" s="50">
        <f>IF(OR(I76="",H76=""),"",IFERROR(VLOOKUP(H76,'Assumptions'!$D$4:$E$8,2,FALSE),""))</f>
        <v/>
      </c>
      <c r="W76" s="49">
        <f>IF(OR(I76="",P76="",P76="Excluded",U76="",V76=""),"",IFERROR(U76*(1+V76),""))</f>
        <v/>
      </c>
      <c r="X76" s="19">
        <f>IF(I76="","",IF(B76="","Check job ID",IF(C76="","Check customer",IF(D76="","Check job",IF(E76="","Check date",IF(F76="","Check equipment",IF(G76="","Check technician",IF(H76="","Check category",IF(OR(J76="",J76&lt;=0),"Check quantity",IF(K76="","Check unit",IF(L76="","Check unit cost",IF(M76="","Check labor",IF(N76="","Check waste",IF(O76="","Check responsibility",IF(P76="","Check status",IF(P76="Excluded","Excluded",IF(V76="","Check category markup",IF(U76="","Check cost inputs",IF(P76="Draft","Review draft",IF(W76&gt;'Assumptions'!$B$13,"Review line price","Ready"))))))))))))))))))))</f>
        <v/>
      </c>
    </row>
    <row r="77" ht="23" customHeight="1">
      <c r="A77" s="31">
        <f>IF(I77="","",ROW()-5)</f>
        <v/>
      </c>
      <c r="B77" s="20" t="n"/>
      <c r="C77" s="20" t="n"/>
      <c r="D77" s="20" t="n"/>
      <c r="E77" s="21" t="n"/>
      <c r="F77" s="20" t="n"/>
      <c r="G77" s="20" t="n"/>
      <c r="H77" s="20" t="n"/>
      <c r="I77" s="20" t="n"/>
      <c r="J77" s="22" t="n"/>
      <c r="K77" s="23" t="n"/>
      <c r="L77" s="47" t="n"/>
      <c r="M77" s="25" t="n"/>
      <c r="N77" s="48" t="n"/>
      <c r="O77" s="23" t="n"/>
      <c r="P77" s="23" t="n"/>
      <c r="Q77" s="32">
        <f>IF(OR(I77="",J77="",N77=""),"",IFERROR(J77*(1+N77),""))</f>
        <v/>
      </c>
      <c r="R77" s="51">
        <f>IF(OR(I77="",Q77="",L77=""),"",IFERROR(Q77*L77,""))</f>
        <v/>
      </c>
      <c r="S77" s="34">
        <f>IF(OR(I77="",J77="",M77=""),"",IFERROR(J77*M77,""))</f>
        <v/>
      </c>
      <c r="T77" s="51">
        <f>IF(OR(I77="",S77=""),"",IFERROR(S77*'Assumptions'!$B$4,""))</f>
        <v/>
      </c>
      <c r="U77" s="51">
        <f>IF(OR(I77="",R77="",T77=""),"",IFERROR(SUM(R77,T77),""))</f>
        <v/>
      </c>
      <c r="V77" s="52">
        <f>IF(OR(I77="",H77=""),"",IFERROR(VLOOKUP(H77,'Assumptions'!$D$4:$E$8,2,FALSE),""))</f>
        <v/>
      </c>
      <c r="W77" s="51">
        <f>IF(OR(I77="",P77="",P77="Excluded",U77="",V77=""),"",IFERROR(U77*(1+V77),""))</f>
        <v/>
      </c>
      <c r="X77" s="31">
        <f>IF(I77="","",IF(B77="","Check job ID",IF(C77="","Check customer",IF(D77="","Check job",IF(E77="","Check date",IF(F77="","Check equipment",IF(G77="","Check technician",IF(H77="","Check category",IF(OR(J77="",J77&lt;=0),"Check quantity",IF(K77="","Check unit",IF(L77="","Check unit cost",IF(M77="","Check labor",IF(N77="","Check waste",IF(O77="","Check responsibility",IF(P77="","Check status",IF(P77="Excluded","Excluded",IF(V77="","Check category markup",IF(U77="","Check cost inputs",IF(P77="Draft","Review draft",IF(W77&gt;'Assumptions'!$B$13,"Review line price","Ready"))))))))))))))))))))</f>
        <v/>
      </c>
    </row>
    <row r="78" ht="23" customHeight="1">
      <c r="A78" s="19">
        <f>IF(I78="","",ROW()-5)</f>
        <v/>
      </c>
      <c r="B78" s="20" t="n"/>
      <c r="C78" s="20" t="n"/>
      <c r="D78" s="20" t="n"/>
      <c r="E78" s="21" t="n"/>
      <c r="F78" s="20" t="n"/>
      <c r="G78" s="20" t="n"/>
      <c r="H78" s="20" t="n"/>
      <c r="I78" s="20" t="n"/>
      <c r="J78" s="22" t="n"/>
      <c r="K78" s="23" t="n"/>
      <c r="L78" s="47" t="n"/>
      <c r="M78" s="25" t="n"/>
      <c r="N78" s="48" t="n"/>
      <c r="O78" s="23" t="n"/>
      <c r="P78" s="23" t="n"/>
      <c r="Q78" s="27">
        <f>IF(OR(I78="",J78="",N78=""),"",IFERROR(J78*(1+N78),""))</f>
        <v/>
      </c>
      <c r="R78" s="49">
        <f>IF(OR(I78="",Q78="",L78=""),"",IFERROR(Q78*L78,""))</f>
        <v/>
      </c>
      <c r="S78" s="29">
        <f>IF(OR(I78="",J78="",M78=""),"",IFERROR(J78*M78,""))</f>
        <v/>
      </c>
      <c r="T78" s="49">
        <f>IF(OR(I78="",S78=""),"",IFERROR(S78*'Assumptions'!$B$4,""))</f>
        <v/>
      </c>
      <c r="U78" s="49">
        <f>IF(OR(I78="",R78="",T78=""),"",IFERROR(SUM(R78,T78),""))</f>
        <v/>
      </c>
      <c r="V78" s="50">
        <f>IF(OR(I78="",H78=""),"",IFERROR(VLOOKUP(H78,'Assumptions'!$D$4:$E$8,2,FALSE),""))</f>
        <v/>
      </c>
      <c r="W78" s="49">
        <f>IF(OR(I78="",P78="",P78="Excluded",U78="",V78=""),"",IFERROR(U78*(1+V78),""))</f>
        <v/>
      </c>
      <c r="X78" s="19">
        <f>IF(I78="","",IF(B78="","Check job ID",IF(C78="","Check customer",IF(D78="","Check job",IF(E78="","Check date",IF(F78="","Check equipment",IF(G78="","Check technician",IF(H78="","Check category",IF(OR(J78="",J78&lt;=0),"Check quantity",IF(K78="","Check unit",IF(L78="","Check unit cost",IF(M78="","Check labor",IF(N78="","Check waste",IF(O78="","Check responsibility",IF(P78="","Check status",IF(P78="Excluded","Excluded",IF(V78="","Check category markup",IF(U78="","Check cost inputs",IF(P78="Draft","Review draft",IF(W78&gt;'Assumptions'!$B$13,"Review line price","Ready"))))))))))))))))))))</f>
        <v/>
      </c>
    </row>
    <row r="79" ht="23" customHeight="1">
      <c r="A79" s="31">
        <f>IF(I79="","",ROW()-5)</f>
        <v/>
      </c>
      <c r="B79" s="20" t="n"/>
      <c r="C79" s="20" t="n"/>
      <c r="D79" s="20" t="n"/>
      <c r="E79" s="21" t="n"/>
      <c r="F79" s="20" t="n"/>
      <c r="G79" s="20" t="n"/>
      <c r="H79" s="20" t="n"/>
      <c r="I79" s="20" t="n"/>
      <c r="J79" s="22" t="n"/>
      <c r="K79" s="23" t="n"/>
      <c r="L79" s="47" t="n"/>
      <c r="M79" s="25" t="n"/>
      <c r="N79" s="48" t="n"/>
      <c r="O79" s="23" t="n"/>
      <c r="P79" s="23" t="n"/>
      <c r="Q79" s="32">
        <f>IF(OR(I79="",J79="",N79=""),"",IFERROR(J79*(1+N79),""))</f>
        <v/>
      </c>
      <c r="R79" s="51">
        <f>IF(OR(I79="",Q79="",L79=""),"",IFERROR(Q79*L79,""))</f>
        <v/>
      </c>
      <c r="S79" s="34">
        <f>IF(OR(I79="",J79="",M79=""),"",IFERROR(J79*M79,""))</f>
        <v/>
      </c>
      <c r="T79" s="51">
        <f>IF(OR(I79="",S79=""),"",IFERROR(S79*'Assumptions'!$B$4,""))</f>
        <v/>
      </c>
      <c r="U79" s="51">
        <f>IF(OR(I79="",R79="",T79=""),"",IFERROR(SUM(R79,T79),""))</f>
        <v/>
      </c>
      <c r="V79" s="52">
        <f>IF(OR(I79="",H79=""),"",IFERROR(VLOOKUP(H79,'Assumptions'!$D$4:$E$8,2,FALSE),""))</f>
        <v/>
      </c>
      <c r="W79" s="51">
        <f>IF(OR(I79="",P79="",P79="Excluded",U79="",V79=""),"",IFERROR(U79*(1+V79),""))</f>
        <v/>
      </c>
      <c r="X79" s="31">
        <f>IF(I79="","",IF(B79="","Check job ID",IF(C79="","Check customer",IF(D79="","Check job",IF(E79="","Check date",IF(F79="","Check equipment",IF(G79="","Check technician",IF(H79="","Check category",IF(OR(J79="",J79&lt;=0),"Check quantity",IF(K79="","Check unit",IF(L79="","Check unit cost",IF(M79="","Check labor",IF(N79="","Check waste",IF(O79="","Check responsibility",IF(P79="","Check status",IF(P79="Excluded","Excluded",IF(V79="","Check category markup",IF(U79="","Check cost inputs",IF(P79="Draft","Review draft",IF(W79&gt;'Assumptions'!$B$13,"Review line price","Ready"))))))))))))))))))))</f>
        <v/>
      </c>
    </row>
    <row r="80" ht="23" customHeight="1">
      <c r="A80" s="19">
        <f>IF(I80="","",ROW()-5)</f>
        <v/>
      </c>
      <c r="B80" s="20" t="n"/>
      <c r="C80" s="20" t="n"/>
      <c r="D80" s="20" t="n"/>
      <c r="E80" s="21" t="n"/>
      <c r="F80" s="20" t="n"/>
      <c r="G80" s="20" t="n"/>
      <c r="H80" s="20" t="n"/>
      <c r="I80" s="20" t="n"/>
      <c r="J80" s="22" t="n"/>
      <c r="K80" s="23" t="n"/>
      <c r="L80" s="47" t="n"/>
      <c r="M80" s="25" t="n"/>
      <c r="N80" s="48" t="n"/>
      <c r="O80" s="23" t="n"/>
      <c r="P80" s="23" t="n"/>
      <c r="Q80" s="27">
        <f>IF(OR(I80="",J80="",N80=""),"",IFERROR(J80*(1+N80),""))</f>
        <v/>
      </c>
      <c r="R80" s="49">
        <f>IF(OR(I80="",Q80="",L80=""),"",IFERROR(Q80*L80,""))</f>
        <v/>
      </c>
      <c r="S80" s="29">
        <f>IF(OR(I80="",J80="",M80=""),"",IFERROR(J80*M80,""))</f>
        <v/>
      </c>
      <c r="T80" s="49">
        <f>IF(OR(I80="",S80=""),"",IFERROR(S80*'Assumptions'!$B$4,""))</f>
        <v/>
      </c>
      <c r="U80" s="49">
        <f>IF(OR(I80="",R80="",T80=""),"",IFERROR(SUM(R80,T80),""))</f>
        <v/>
      </c>
      <c r="V80" s="50">
        <f>IF(OR(I80="",H80=""),"",IFERROR(VLOOKUP(H80,'Assumptions'!$D$4:$E$8,2,FALSE),""))</f>
        <v/>
      </c>
      <c r="W80" s="49">
        <f>IF(OR(I80="",P80="",P80="Excluded",U80="",V80=""),"",IFERROR(U80*(1+V80),""))</f>
        <v/>
      </c>
      <c r="X80" s="19">
        <f>IF(I80="","",IF(B80="","Check job ID",IF(C80="","Check customer",IF(D80="","Check job",IF(E80="","Check date",IF(F80="","Check equipment",IF(G80="","Check technician",IF(H80="","Check category",IF(OR(J80="",J80&lt;=0),"Check quantity",IF(K80="","Check unit",IF(L80="","Check unit cost",IF(M80="","Check labor",IF(N80="","Check waste",IF(O80="","Check responsibility",IF(P80="","Check status",IF(P80="Excluded","Excluded",IF(V80="","Check category markup",IF(U80="","Check cost inputs",IF(P80="Draft","Review draft",IF(W80&gt;'Assumptions'!$B$13,"Review line price","Ready"))))))))))))))))))))</f>
        <v/>
      </c>
    </row>
    <row r="81" ht="23" customHeight="1">
      <c r="A81" s="31">
        <f>IF(I81="","",ROW()-5)</f>
        <v/>
      </c>
      <c r="B81" s="20" t="n"/>
      <c r="C81" s="20" t="n"/>
      <c r="D81" s="20" t="n"/>
      <c r="E81" s="21" t="n"/>
      <c r="F81" s="20" t="n"/>
      <c r="G81" s="20" t="n"/>
      <c r="H81" s="20" t="n"/>
      <c r="I81" s="20" t="n"/>
      <c r="J81" s="22" t="n"/>
      <c r="K81" s="23" t="n"/>
      <c r="L81" s="47" t="n"/>
      <c r="M81" s="25" t="n"/>
      <c r="N81" s="48" t="n"/>
      <c r="O81" s="23" t="n"/>
      <c r="P81" s="23" t="n"/>
      <c r="Q81" s="32">
        <f>IF(OR(I81="",J81="",N81=""),"",IFERROR(J81*(1+N81),""))</f>
        <v/>
      </c>
      <c r="R81" s="51">
        <f>IF(OR(I81="",Q81="",L81=""),"",IFERROR(Q81*L81,""))</f>
        <v/>
      </c>
      <c r="S81" s="34">
        <f>IF(OR(I81="",J81="",M81=""),"",IFERROR(J81*M81,""))</f>
        <v/>
      </c>
      <c r="T81" s="51">
        <f>IF(OR(I81="",S81=""),"",IFERROR(S81*'Assumptions'!$B$4,""))</f>
        <v/>
      </c>
      <c r="U81" s="51">
        <f>IF(OR(I81="",R81="",T81=""),"",IFERROR(SUM(R81,T81),""))</f>
        <v/>
      </c>
      <c r="V81" s="52">
        <f>IF(OR(I81="",H81=""),"",IFERROR(VLOOKUP(H81,'Assumptions'!$D$4:$E$8,2,FALSE),""))</f>
        <v/>
      </c>
      <c r="W81" s="51">
        <f>IF(OR(I81="",P81="",P81="Excluded",U81="",V81=""),"",IFERROR(U81*(1+V81),""))</f>
        <v/>
      </c>
      <c r="X81" s="31">
        <f>IF(I81="","",IF(B81="","Check job ID",IF(C81="","Check customer",IF(D81="","Check job",IF(E81="","Check date",IF(F81="","Check equipment",IF(G81="","Check technician",IF(H81="","Check category",IF(OR(J81="",J81&lt;=0),"Check quantity",IF(K81="","Check unit",IF(L81="","Check unit cost",IF(M81="","Check labor",IF(N81="","Check waste",IF(O81="","Check responsibility",IF(P81="","Check status",IF(P81="Excluded","Excluded",IF(V81="","Check category markup",IF(U81="","Check cost inputs",IF(P81="Draft","Review draft",IF(W81&gt;'Assumptions'!$B$13,"Review line price","Ready"))))))))))))))))))))</f>
        <v/>
      </c>
    </row>
    <row r="82" ht="23" customHeight="1">
      <c r="A82" s="19">
        <f>IF(I82="","",ROW()-5)</f>
        <v/>
      </c>
      <c r="B82" s="20" t="n"/>
      <c r="C82" s="20" t="n"/>
      <c r="D82" s="20" t="n"/>
      <c r="E82" s="21" t="n"/>
      <c r="F82" s="20" t="n"/>
      <c r="G82" s="20" t="n"/>
      <c r="H82" s="20" t="n"/>
      <c r="I82" s="20" t="n"/>
      <c r="J82" s="22" t="n"/>
      <c r="K82" s="23" t="n"/>
      <c r="L82" s="47" t="n"/>
      <c r="M82" s="25" t="n"/>
      <c r="N82" s="48" t="n"/>
      <c r="O82" s="23" t="n"/>
      <c r="P82" s="23" t="n"/>
      <c r="Q82" s="27">
        <f>IF(OR(I82="",J82="",N82=""),"",IFERROR(J82*(1+N82),""))</f>
        <v/>
      </c>
      <c r="R82" s="49">
        <f>IF(OR(I82="",Q82="",L82=""),"",IFERROR(Q82*L82,""))</f>
        <v/>
      </c>
      <c r="S82" s="29">
        <f>IF(OR(I82="",J82="",M82=""),"",IFERROR(J82*M82,""))</f>
        <v/>
      </c>
      <c r="T82" s="49">
        <f>IF(OR(I82="",S82=""),"",IFERROR(S82*'Assumptions'!$B$4,""))</f>
        <v/>
      </c>
      <c r="U82" s="49">
        <f>IF(OR(I82="",R82="",T82=""),"",IFERROR(SUM(R82,T82),""))</f>
        <v/>
      </c>
      <c r="V82" s="50">
        <f>IF(OR(I82="",H82=""),"",IFERROR(VLOOKUP(H82,'Assumptions'!$D$4:$E$8,2,FALSE),""))</f>
        <v/>
      </c>
      <c r="W82" s="49">
        <f>IF(OR(I82="",P82="",P82="Excluded",U82="",V82=""),"",IFERROR(U82*(1+V82),""))</f>
        <v/>
      </c>
      <c r="X82" s="19">
        <f>IF(I82="","",IF(B82="","Check job ID",IF(C82="","Check customer",IF(D82="","Check job",IF(E82="","Check date",IF(F82="","Check equipment",IF(G82="","Check technician",IF(H82="","Check category",IF(OR(J82="",J82&lt;=0),"Check quantity",IF(K82="","Check unit",IF(L82="","Check unit cost",IF(M82="","Check labor",IF(N82="","Check waste",IF(O82="","Check responsibility",IF(P82="","Check status",IF(P82="Excluded","Excluded",IF(V82="","Check category markup",IF(U82="","Check cost inputs",IF(P82="Draft","Review draft",IF(W82&gt;'Assumptions'!$B$13,"Review line price","Ready"))))))))))))))))))))</f>
        <v/>
      </c>
    </row>
    <row r="83" ht="23" customHeight="1">
      <c r="A83" s="31">
        <f>IF(I83="","",ROW()-5)</f>
        <v/>
      </c>
      <c r="B83" s="20" t="n"/>
      <c r="C83" s="20" t="n"/>
      <c r="D83" s="20" t="n"/>
      <c r="E83" s="21" t="n"/>
      <c r="F83" s="20" t="n"/>
      <c r="G83" s="20" t="n"/>
      <c r="H83" s="20" t="n"/>
      <c r="I83" s="20" t="n"/>
      <c r="J83" s="22" t="n"/>
      <c r="K83" s="23" t="n"/>
      <c r="L83" s="47" t="n"/>
      <c r="M83" s="25" t="n"/>
      <c r="N83" s="48" t="n"/>
      <c r="O83" s="23" t="n"/>
      <c r="P83" s="23" t="n"/>
      <c r="Q83" s="32">
        <f>IF(OR(I83="",J83="",N83=""),"",IFERROR(J83*(1+N83),""))</f>
        <v/>
      </c>
      <c r="R83" s="51">
        <f>IF(OR(I83="",Q83="",L83=""),"",IFERROR(Q83*L83,""))</f>
        <v/>
      </c>
      <c r="S83" s="34">
        <f>IF(OR(I83="",J83="",M83=""),"",IFERROR(J83*M83,""))</f>
        <v/>
      </c>
      <c r="T83" s="51">
        <f>IF(OR(I83="",S83=""),"",IFERROR(S83*'Assumptions'!$B$4,""))</f>
        <v/>
      </c>
      <c r="U83" s="51">
        <f>IF(OR(I83="",R83="",T83=""),"",IFERROR(SUM(R83,T83),""))</f>
        <v/>
      </c>
      <c r="V83" s="52">
        <f>IF(OR(I83="",H83=""),"",IFERROR(VLOOKUP(H83,'Assumptions'!$D$4:$E$8,2,FALSE),""))</f>
        <v/>
      </c>
      <c r="W83" s="51">
        <f>IF(OR(I83="",P83="",P83="Excluded",U83="",V83=""),"",IFERROR(U83*(1+V83),""))</f>
        <v/>
      </c>
      <c r="X83" s="31">
        <f>IF(I83="","",IF(B83="","Check job ID",IF(C83="","Check customer",IF(D83="","Check job",IF(E83="","Check date",IF(F83="","Check equipment",IF(G83="","Check technician",IF(H83="","Check category",IF(OR(J83="",J83&lt;=0),"Check quantity",IF(K83="","Check unit",IF(L83="","Check unit cost",IF(M83="","Check labor",IF(N83="","Check waste",IF(O83="","Check responsibility",IF(P83="","Check status",IF(P83="Excluded","Excluded",IF(V83="","Check category markup",IF(U83="","Check cost inputs",IF(P83="Draft","Review draft",IF(W83&gt;'Assumptions'!$B$13,"Review line price","Ready"))))))))))))))))))))</f>
        <v/>
      </c>
    </row>
    <row r="84" ht="23" customHeight="1">
      <c r="A84" s="19">
        <f>IF(I84="","",ROW()-5)</f>
        <v/>
      </c>
      <c r="B84" s="20" t="n"/>
      <c r="C84" s="20" t="n"/>
      <c r="D84" s="20" t="n"/>
      <c r="E84" s="21" t="n"/>
      <c r="F84" s="20" t="n"/>
      <c r="G84" s="20" t="n"/>
      <c r="H84" s="20" t="n"/>
      <c r="I84" s="20" t="n"/>
      <c r="J84" s="22" t="n"/>
      <c r="K84" s="23" t="n"/>
      <c r="L84" s="47" t="n"/>
      <c r="M84" s="25" t="n"/>
      <c r="N84" s="48" t="n"/>
      <c r="O84" s="23" t="n"/>
      <c r="P84" s="23" t="n"/>
      <c r="Q84" s="27">
        <f>IF(OR(I84="",J84="",N84=""),"",IFERROR(J84*(1+N84),""))</f>
        <v/>
      </c>
      <c r="R84" s="49">
        <f>IF(OR(I84="",Q84="",L84=""),"",IFERROR(Q84*L84,""))</f>
        <v/>
      </c>
      <c r="S84" s="29">
        <f>IF(OR(I84="",J84="",M84=""),"",IFERROR(J84*M84,""))</f>
        <v/>
      </c>
      <c r="T84" s="49">
        <f>IF(OR(I84="",S84=""),"",IFERROR(S84*'Assumptions'!$B$4,""))</f>
        <v/>
      </c>
      <c r="U84" s="49">
        <f>IF(OR(I84="",R84="",T84=""),"",IFERROR(SUM(R84,T84),""))</f>
        <v/>
      </c>
      <c r="V84" s="50">
        <f>IF(OR(I84="",H84=""),"",IFERROR(VLOOKUP(H84,'Assumptions'!$D$4:$E$8,2,FALSE),""))</f>
        <v/>
      </c>
      <c r="W84" s="49">
        <f>IF(OR(I84="",P84="",P84="Excluded",U84="",V84=""),"",IFERROR(U84*(1+V84),""))</f>
        <v/>
      </c>
      <c r="X84" s="19">
        <f>IF(I84="","",IF(B84="","Check job ID",IF(C84="","Check customer",IF(D84="","Check job",IF(E84="","Check date",IF(F84="","Check equipment",IF(G84="","Check technician",IF(H84="","Check category",IF(OR(J84="",J84&lt;=0),"Check quantity",IF(K84="","Check unit",IF(L84="","Check unit cost",IF(M84="","Check labor",IF(N84="","Check waste",IF(O84="","Check responsibility",IF(P84="","Check status",IF(P84="Excluded","Excluded",IF(V84="","Check category markup",IF(U84="","Check cost inputs",IF(P84="Draft","Review draft",IF(W84&gt;'Assumptions'!$B$13,"Review line price","Ready"))))))))))))))))))))</f>
        <v/>
      </c>
    </row>
    <row r="85" ht="23" customHeight="1">
      <c r="A85" s="31">
        <f>IF(I85="","",ROW()-5)</f>
        <v/>
      </c>
      <c r="B85" s="20" t="n"/>
      <c r="C85" s="20" t="n"/>
      <c r="D85" s="20" t="n"/>
      <c r="E85" s="21" t="n"/>
      <c r="F85" s="20" t="n"/>
      <c r="G85" s="20" t="n"/>
      <c r="H85" s="20" t="n"/>
      <c r="I85" s="20" t="n"/>
      <c r="J85" s="22" t="n"/>
      <c r="K85" s="23" t="n"/>
      <c r="L85" s="47" t="n"/>
      <c r="M85" s="25" t="n"/>
      <c r="N85" s="48" t="n"/>
      <c r="O85" s="23" t="n"/>
      <c r="P85" s="23" t="n"/>
      <c r="Q85" s="32">
        <f>IF(OR(I85="",J85="",N85=""),"",IFERROR(J85*(1+N85),""))</f>
        <v/>
      </c>
      <c r="R85" s="51">
        <f>IF(OR(I85="",Q85="",L85=""),"",IFERROR(Q85*L85,""))</f>
        <v/>
      </c>
      <c r="S85" s="34">
        <f>IF(OR(I85="",J85="",M85=""),"",IFERROR(J85*M85,""))</f>
        <v/>
      </c>
      <c r="T85" s="51">
        <f>IF(OR(I85="",S85=""),"",IFERROR(S85*'Assumptions'!$B$4,""))</f>
        <v/>
      </c>
      <c r="U85" s="51">
        <f>IF(OR(I85="",R85="",T85=""),"",IFERROR(SUM(R85,T85),""))</f>
        <v/>
      </c>
      <c r="V85" s="52">
        <f>IF(OR(I85="",H85=""),"",IFERROR(VLOOKUP(H85,'Assumptions'!$D$4:$E$8,2,FALSE),""))</f>
        <v/>
      </c>
      <c r="W85" s="51">
        <f>IF(OR(I85="",P85="",P85="Excluded",U85="",V85=""),"",IFERROR(U85*(1+V85),""))</f>
        <v/>
      </c>
      <c r="X85" s="31">
        <f>IF(I85="","",IF(B85="","Check job ID",IF(C85="","Check customer",IF(D85="","Check job",IF(E85="","Check date",IF(F85="","Check equipment",IF(G85="","Check technician",IF(H85="","Check category",IF(OR(J85="",J85&lt;=0),"Check quantity",IF(K85="","Check unit",IF(L85="","Check unit cost",IF(M85="","Check labor",IF(N85="","Check waste",IF(O85="","Check responsibility",IF(P85="","Check status",IF(P85="Excluded","Excluded",IF(V85="","Check category markup",IF(U85="","Check cost inputs",IF(P85="Draft","Review draft",IF(W85&gt;'Assumptions'!$B$13,"Review line price","Ready"))))))))))))))))))))</f>
        <v/>
      </c>
    </row>
    <row r="86" ht="23" customHeight="1">
      <c r="A86" s="19">
        <f>IF(I86="","",ROW()-5)</f>
        <v/>
      </c>
      <c r="B86" s="20" t="n"/>
      <c r="C86" s="20" t="n"/>
      <c r="D86" s="20" t="n"/>
      <c r="E86" s="21" t="n"/>
      <c r="F86" s="20" t="n"/>
      <c r="G86" s="20" t="n"/>
      <c r="H86" s="20" t="n"/>
      <c r="I86" s="20" t="n"/>
      <c r="J86" s="22" t="n"/>
      <c r="K86" s="23" t="n"/>
      <c r="L86" s="47" t="n"/>
      <c r="M86" s="25" t="n"/>
      <c r="N86" s="48" t="n"/>
      <c r="O86" s="23" t="n"/>
      <c r="P86" s="23" t="n"/>
      <c r="Q86" s="27">
        <f>IF(OR(I86="",J86="",N86=""),"",IFERROR(J86*(1+N86),""))</f>
        <v/>
      </c>
      <c r="R86" s="49">
        <f>IF(OR(I86="",Q86="",L86=""),"",IFERROR(Q86*L86,""))</f>
        <v/>
      </c>
      <c r="S86" s="29">
        <f>IF(OR(I86="",J86="",M86=""),"",IFERROR(J86*M86,""))</f>
        <v/>
      </c>
      <c r="T86" s="49">
        <f>IF(OR(I86="",S86=""),"",IFERROR(S86*'Assumptions'!$B$4,""))</f>
        <v/>
      </c>
      <c r="U86" s="49">
        <f>IF(OR(I86="",R86="",T86=""),"",IFERROR(SUM(R86,T86),""))</f>
        <v/>
      </c>
      <c r="V86" s="50">
        <f>IF(OR(I86="",H86=""),"",IFERROR(VLOOKUP(H86,'Assumptions'!$D$4:$E$8,2,FALSE),""))</f>
        <v/>
      </c>
      <c r="W86" s="49">
        <f>IF(OR(I86="",P86="",P86="Excluded",U86="",V86=""),"",IFERROR(U86*(1+V86),""))</f>
        <v/>
      </c>
      <c r="X86" s="19">
        <f>IF(I86="","",IF(B86="","Check job ID",IF(C86="","Check customer",IF(D86="","Check job",IF(E86="","Check date",IF(F86="","Check equipment",IF(G86="","Check technician",IF(H86="","Check category",IF(OR(J86="",J86&lt;=0),"Check quantity",IF(K86="","Check unit",IF(L86="","Check unit cost",IF(M86="","Check labor",IF(N86="","Check waste",IF(O86="","Check responsibility",IF(P86="","Check status",IF(P86="Excluded","Excluded",IF(V86="","Check category markup",IF(U86="","Check cost inputs",IF(P86="Draft","Review draft",IF(W86&gt;'Assumptions'!$B$13,"Review line price","Ready"))))))))))))))))))))</f>
        <v/>
      </c>
    </row>
    <row r="87" ht="23" customHeight="1">
      <c r="A87" s="31">
        <f>IF(I87="","",ROW()-5)</f>
        <v/>
      </c>
      <c r="B87" s="20" t="n"/>
      <c r="C87" s="20" t="n"/>
      <c r="D87" s="20" t="n"/>
      <c r="E87" s="21" t="n"/>
      <c r="F87" s="20" t="n"/>
      <c r="G87" s="20" t="n"/>
      <c r="H87" s="20" t="n"/>
      <c r="I87" s="20" t="n"/>
      <c r="J87" s="22" t="n"/>
      <c r="K87" s="23" t="n"/>
      <c r="L87" s="47" t="n"/>
      <c r="M87" s="25" t="n"/>
      <c r="N87" s="48" t="n"/>
      <c r="O87" s="23" t="n"/>
      <c r="P87" s="23" t="n"/>
      <c r="Q87" s="32">
        <f>IF(OR(I87="",J87="",N87=""),"",IFERROR(J87*(1+N87),""))</f>
        <v/>
      </c>
      <c r="R87" s="51">
        <f>IF(OR(I87="",Q87="",L87=""),"",IFERROR(Q87*L87,""))</f>
        <v/>
      </c>
      <c r="S87" s="34">
        <f>IF(OR(I87="",J87="",M87=""),"",IFERROR(J87*M87,""))</f>
        <v/>
      </c>
      <c r="T87" s="51">
        <f>IF(OR(I87="",S87=""),"",IFERROR(S87*'Assumptions'!$B$4,""))</f>
        <v/>
      </c>
      <c r="U87" s="51">
        <f>IF(OR(I87="",R87="",T87=""),"",IFERROR(SUM(R87,T87),""))</f>
        <v/>
      </c>
      <c r="V87" s="52">
        <f>IF(OR(I87="",H87=""),"",IFERROR(VLOOKUP(H87,'Assumptions'!$D$4:$E$8,2,FALSE),""))</f>
        <v/>
      </c>
      <c r="W87" s="51">
        <f>IF(OR(I87="",P87="",P87="Excluded",U87="",V87=""),"",IFERROR(U87*(1+V87),""))</f>
        <v/>
      </c>
      <c r="X87" s="31">
        <f>IF(I87="","",IF(B87="","Check job ID",IF(C87="","Check customer",IF(D87="","Check job",IF(E87="","Check date",IF(F87="","Check equipment",IF(G87="","Check technician",IF(H87="","Check category",IF(OR(J87="",J87&lt;=0),"Check quantity",IF(K87="","Check unit",IF(L87="","Check unit cost",IF(M87="","Check labor",IF(N87="","Check waste",IF(O87="","Check responsibility",IF(P87="","Check status",IF(P87="Excluded","Excluded",IF(V87="","Check category markup",IF(U87="","Check cost inputs",IF(P87="Draft","Review draft",IF(W87&gt;'Assumptions'!$B$13,"Review line price","Ready"))))))))))))))))))))</f>
        <v/>
      </c>
    </row>
    <row r="88" ht="23" customHeight="1">
      <c r="A88" s="19">
        <f>IF(I88="","",ROW()-5)</f>
        <v/>
      </c>
      <c r="B88" s="20" t="n"/>
      <c r="C88" s="20" t="n"/>
      <c r="D88" s="20" t="n"/>
      <c r="E88" s="21" t="n"/>
      <c r="F88" s="20" t="n"/>
      <c r="G88" s="20" t="n"/>
      <c r="H88" s="20" t="n"/>
      <c r="I88" s="20" t="n"/>
      <c r="J88" s="22" t="n"/>
      <c r="K88" s="23" t="n"/>
      <c r="L88" s="47" t="n"/>
      <c r="M88" s="25" t="n"/>
      <c r="N88" s="48" t="n"/>
      <c r="O88" s="23" t="n"/>
      <c r="P88" s="23" t="n"/>
      <c r="Q88" s="27">
        <f>IF(OR(I88="",J88="",N88=""),"",IFERROR(J88*(1+N88),""))</f>
        <v/>
      </c>
      <c r="R88" s="49">
        <f>IF(OR(I88="",Q88="",L88=""),"",IFERROR(Q88*L88,""))</f>
        <v/>
      </c>
      <c r="S88" s="29">
        <f>IF(OR(I88="",J88="",M88=""),"",IFERROR(J88*M88,""))</f>
        <v/>
      </c>
      <c r="T88" s="49">
        <f>IF(OR(I88="",S88=""),"",IFERROR(S88*'Assumptions'!$B$4,""))</f>
        <v/>
      </c>
      <c r="U88" s="49">
        <f>IF(OR(I88="",R88="",T88=""),"",IFERROR(SUM(R88,T88),""))</f>
        <v/>
      </c>
      <c r="V88" s="50">
        <f>IF(OR(I88="",H88=""),"",IFERROR(VLOOKUP(H88,'Assumptions'!$D$4:$E$8,2,FALSE),""))</f>
        <v/>
      </c>
      <c r="W88" s="49">
        <f>IF(OR(I88="",P88="",P88="Excluded",U88="",V88=""),"",IFERROR(U88*(1+V88),""))</f>
        <v/>
      </c>
      <c r="X88" s="19">
        <f>IF(I88="","",IF(B88="","Check job ID",IF(C88="","Check customer",IF(D88="","Check job",IF(E88="","Check date",IF(F88="","Check equipment",IF(G88="","Check technician",IF(H88="","Check category",IF(OR(J88="",J88&lt;=0),"Check quantity",IF(K88="","Check unit",IF(L88="","Check unit cost",IF(M88="","Check labor",IF(N88="","Check waste",IF(O88="","Check responsibility",IF(P88="","Check status",IF(P88="Excluded","Excluded",IF(V88="","Check category markup",IF(U88="","Check cost inputs",IF(P88="Draft","Review draft",IF(W88&gt;'Assumptions'!$B$13,"Review line price","Ready"))))))))))))))))))))</f>
        <v/>
      </c>
    </row>
    <row r="89" ht="23" customHeight="1">
      <c r="A89" s="31">
        <f>IF(I89="","",ROW()-5)</f>
        <v/>
      </c>
      <c r="B89" s="20" t="n"/>
      <c r="C89" s="20" t="n"/>
      <c r="D89" s="20" t="n"/>
      <c r="E89" s="21" t="n"/>
      <c r="F89" s="20" t="n"/>
      <c r="G89" s="20" t="n"/>
      <c r="H89" s="20" t="n"/>
      <c r="I89" s="20" t="n"/>
      <c r="J89" s="22" t="n"/>
      <c r="K89" s="23" t="n"/>
      <c r="L89" s="47" t="n"/>
      <c r="M89" s="25" t="n"/>
      <c r="N89" s="48" t="n"/>
      <c r="O89" s="23" t="n"/>
      <c r="P89" s="23" t="n"/>
      <c r="Q89" s="32">
        <f>IF(OR(I89="",J89="",N89=""),"",IFERROR(J89*(1+N89),""))</f>
        <v/>
      </c>
      <c r="R89" s="51">
        <f>IF(OR(I89="",Q89="",L89=""),"",IFERROR(Q89*L89,""))</f>
        <v/>
      </c>
      <c r="S89" s="34">
        <f>IF(OR(I89="",J89="",M89=""),"",IFERROR(J89*M89,""))</f>
        <v/>
      </c>
      <c r="T89" s="51">
        <f>IF(OR(I89="",S89=""),"",IFERROR(S89*'Assumptions'!$B$4,""))</f>
        <v/>
      </c>
      <c r="U89" s="51">
        <f>IF(OR(I89="",R89="",T89=""),"",IFERROR(SUM(R89,T89),""))</f>
        <v/>
      </c>
      <c r="V89" s="52">
        <f>IF(OR(I89="",H89=""),"",IFERROR(VLOOKUP(H89,'Assumptions'!$D$4:$E$8,2,FALSE),""))</f>
        <v/>
      </c>
      <c r="W89" s="51">
        <f>IF(OR(I89="",P89="",P89="Excluded",U89="",V89=""),"",IFERROR(U89*(1+V89),""))</f>
        <v/>
      </c>
      <c r="X89" s="31">
        <f>IF(I89="","",IF(B89="","Check job ID",IF(C89="","Check customer",IF(D89="","Check job",IF(E89="","Check date",IF(F89="","Check equipment",IF(G89="","Check technician",IF(H89="","Check category",IF(OR(J89="",J89&lt;=0),"Check quantity",IF(K89="","Check unit",IF(L89="","Check unit cost",IF(M89="","Check labor",IF(N89="","Check waste",IF(O89="","Check responsibility",IF(P89="","Check status",IF(P89="Excluded","Excluded",IF(V89="","Check category markup",IF(U89="","Check cost inputs",IF(P89="Draft","Review draft",IF(W89&gt;'Assumptions'!$B$13,"Review line price","Ready"))))))))))))))))))))</f>
        <v/>
      </c>
    </row>
    <row r="90" ht="23" customHeight="1">
      <c r="A90" s="19">
        <f>IF(I90="","",ROW()-5)</f>
        <v/>
      </c>
      <c r="B90" s="20" t="n"/>
      <c r="C90" s="20" t="n"/>
      <c r="D90" s="20" t="n"/>
      <c r="E90" s="21" t="n"/>
      <c r="F90" s="20" t="n"/>
      <c r="G90" s="20" t="n"/>
      <c r="H90" s="20" t="n"/>
      <c r="I90" s="20" t="n"/>
      <c r="J90" s="22" t="n"/>
      <c r="K90" s="23" t="n"/>
      <c r="L90" s="47" t="n"/>
      <c r="M90" s="25" t="n"/>
      <c r="N90" s="48" t="n"/>
      <c r="O90" s="23" t="n"/>
      <c r="P90" s="23" t="n"/>
      <c r="Q90" s="27">
        <f>IF(OR(I90="",J90="",N90=""),"",IFERROR(J90*(1+N90),""))</f>
        <v/>
      </c>
      <c r="R90" s="49">
        <f>IF(OR(I90="",Q90="",L90=""),"",IFERROR(Q90*L90,""))</f>
        <v/>
      </c>
      <c r="S90" s="29">
        <f>IF(OR(I90="",J90="",M90=""),"",IFERROR(J90*M90,""))</f>
        <v/>
      </c>
      <c r="T90" s="49">
        <f>IF(OR(I90="",S90=""),"",IFERROR(S90*'Assumptions'!$B$4,""))</f>
        <v/>
      </c>
      <c r="U90" s="49">
        <f>IF(OR(I90="",R90="",T90=""),"",IFERROR(SUM(R90,T90),""))</f>
        <v/>
      </c>
      <c r="V90" s="50">
        <f>IF(OR(I90="",H90=""),"",IFERROR(VLOOKUP(H90,'Assumptions'!$D$4:$E$8,2,FALSE),""))</f>
        <v/>
      </c>
      <c r="W90" s="49">
        <f>IF(OR(I90="",P90="",P90="Excluded",U90="",V90=""),"",IFERROR(U90*(1+V90),""))</f>
        <v/>
      </c>
      <c r="X90" s="19">
        <f>IF(I90="","",IF(B90="","Check job ID",IF(C90="","Check customer",IF(D90="","Check job",IF(E90="","Check date",IF(F90="","Check equipment",IF(G90="","Check technician",IF(H90="","Check category",IF(OR(J90="",J90&lt;=0),"Check quantity",IF(K90="","Check unit",IF(L90="","Check unit cost",IF(M90="","Check labor",IF(N90="","Check waste",IF(O90="","Check responsibility",IF(P90="","Check status",IF(P90="Excluded","Excluded",IF(V90="","Check category markup",IF(U90="","Check cost inputs",IF(P90="Draft","Review draft",IF(W90&gt;'Assumptions'!$B$13,"Review line price","Ready"))))))))))))))))))))</f>
        <v/>
      </c>
    </row>
    <row r="91" ht="23" customHeight="1">
      <c r="A91" s="31">
        <f>IF(I91="","",ROW()-5)</f>
        <v/>
      </c>
      <c r="B91" s="20" t="n"/>
      <c r="C91" s="20" t="n"/>
      <c r="D91" s="20" t="n"/>
      <c r="E91" s="21" t="n"/>
      <c r="F91" s="20" t="n"/>
      <c r="G91" s="20" t="n"/>
      <c r="H91" s="20" t="n"/>
      <c r="I91" s="20" t="n"/>
      <c r="J91" s="22" t="n"/>
      <c r="K91" s="23" t="n"/>
      <c r="L91" s="47" t="n"/>
      <c r="M91" s="25" t="n"/>
      <c r="N91" s="48" t="n"/>
      <c r="O91" s="23" t="n"/>
      <c r="P91" s="23" t="n"/>
      <c r="Q91" s="32">
        <f>IF(OR(I91="",J91="",N91=""),"",IFERROR(J91*(1+N91),""))</f>
        <v/>
      </c>
      <c r="R91" s="51">
        <f>IF(OR(I91="",Q91="",L91=""),"",IFERROR(Q91*L91,""))</f>
        <v/>
      </c>
      <c r="S91" s="34">
        <f>IF(OR(I91="",J91="",M91=""),"",IFERROR(J91*M91,""))</f>
        <v/>
      </c>
      <c r="T91" s="51">
        <f>IF(OR(I91="",S91=""),"",IFERROR(S91*'Assumptions'!$B$4,""))</f>
        <v/>
      </c>
      <c r="U91" s="51">
        <f>IF(OR(I91="",R91="",T91=""),"",IFERROR(SUM(R91,T91),""))</f>
        <v/>
      </c>
      <c r="V91" s="52">
        <f>IF(OR(I91="",H91=""),"",IFERROR(VLOOKUP(H91,'Assumptions'!$D$4:$E$8,2,FALSE),""))</f>
        <v/>
      </c>
      <c r="W91" s="51">
        <f>IF(OR(I91="",P91="",P91="Excluded",U91="",V91=""),"",IFERROR(U91*(1+V91),""))</f>
        <v/>
      </c>
      <c r="X91" s="31">
        <f>IF(I91="","",IF(B91="","Check job ID",IF(C91="","Check customer",IF(D91="","Check job",IF(E91="","Check date",IF(F91="","Check equipment",IF(G91="","Check technician",IF(H91="","Check category",IF(OR(J91="",J91&lt;=0),"Check quantity",IF(K91="","Check unit",IF(L91="","Check unit cost",IF(M91="","Check labor",IF(N91="","Check waste",IF(O91="","Check responsibility",IF(P91="","Check status",IF(P91="Excluded","Excluded",IF(V91="","Check category markup",IF(U91="","Check cost inputs",IF(P91="Draft","Review draft",IF(W91&gt;'Assumptions'!$B$13,"Review line price","Ready"))))))))))))))))))))</f>
        <v/>
      </c>
    </row>
    <row r="92" ht="23" customHeight="1">
      <c r="A92" s="19">
        <f>IF(I92="","",ROW()-5)</f>
        <v/>
      </c>
      <c r="B92" s="20" t="n"/>
      <c r="C92" s="20" t="n"/>
      <c r="D92" s="20" t="n"/>
      <c r="E92" s="21" t="n"/>
      <c r="F92" s="20" t="n"/>
      <c r="G92" s="20" t="n"/>
      <c r="H92" s="20" t="n"/>
      <c r="I92" s="20" t="n"/>
      <c r="J92" s="22" t="n"/>
      <c r="K92" s="23" t="n"/>
      <c r="L92" s="47" t="n"/>
      <c r="M92" s="25" t="n"/>
      <c r="N92" s="48" t="n"/>
      <c r="O92" s="23" t="n"/>
      <c r="P92" s="23" t="n"/>
      <c r="Q92" s="27">
        <f>IF(OR(I92="",J92="",N92=""),"",IFERROR(J92*(1+N92),""))</f>
        <v/>
      </c>
      <c r="R92" s="49">
        <f>IF(OR(I92="",Q92="",L92=""),"",IFERROR(Q92*L92,""))</f>
        <v/>
      </c>
      <c r="S92" s="29">
        <f>IF(OR(I92="",J92="",M92=""),"",IFERROR(J92*M92,""))</f>
        <v/>
      </c>
      <c r="T92" s="49">
        <f>IF(OR(I92="",S92=""),"",IFERROR(S92*'Assumptions'!$B$4,""))</f>
        <v/>
      </c>
      <c r="U92" s="49">
        <f>IF(OR(I92="",R92="",T92=""),"",IFERROR(SUM(R92,T92),""))</f>
        <v/>
      </c>
      <c r="V92" s="50">
        <f>IF(OR(I92="",H92=""),"",IFERROR(VLOOKUP(H92,'Assumptions'!$D$4:$E$8,2,FALSE),""))</f>
        <v/>
      </c>
      <c r="W92" s="49">
        <f>IF(OR(I92="",P92="",P92="Excluded",U92="",V92=""),"",IFERROR(U92*(1+V92),""))</f>
        <v/>
      </c>
      <c r="X92" s="19">
        <f>IF(I92="","",IF(B92="","Check job ID",IF(C92="","Check customer",IF(D92="","Check job",IF(E92="","Check date",IF(F92="","Check equipment",IF(G92="","Check technician",IF(H92="","Check category",IF(OR(J92="",J92&lt;=0),"Check quantity",IF(K92="","Check unit",IF(L92="","Check unit cost",IF(M92="","Check labor",IF(N92="","Check waste",IF(O92="","Check responsibility",IF(P92="","Check status",IF(P92="Excluded","Excluded",IF(V92="","Check category markup",IF(U92="","Check cost inputs",IF(P92="Draft","Review draft",IF(W92&gt;'Assumptions'!$B$13,"Review line price","Ready"))))))))))))))))))))</f>
        <v/>
      </c>
    </row>
    <row r="93" ht="23" customHeight="1">
      <c r="A93" s="31">
        <f>IF(I93="","",ROW()-5)</f>
        <v/>
      </c>
      <c r="B93" s="20" t="n"/>
      <c r="C93" s="20" t="n"/>
      <c r="D93" s="20" t="n"/>
      <c r="E93" s="21" t="n"/>
      <c r="F93" s="20" t="n"/>
      <c r="G93" s="20" t="n"/>
      <c r="H93" s="20" t="n"/>
      <c r="I93" s="20" t="n"/>
      <c r="J93" s="22" t="n"/>
      <c r="K93" s="23" t="n"/>
      <c r="L93" s="47" t="n"/>
      <c r="M93" s="25" t="n"/>
      <c r="N93" s="48" t="n"/>
      <c r="O93" s="23" t="n"/>
      <c r="P93" s="23" t="n"/>
      <c r="Q93" s="32">
        <f>IF(OR(I93="",J93="",N93=""),"",IFERROR(J93*(1+N93),""))</f>
        <v/>
      </c>
      <c r="R93" s="51">
        <f>IF(OR(I93="",Q93="",L93=""),"",IFERROR(Q93*L93,""))</f>
        <v/>
      </c>
      <c r="S93" s="34">
        <f>IF(OR(I93="",J93="",M93=""),"",IFERROR(J93*M93,""))</f>
        <v/>
      </c>
      <c r="T93" s="51">
        <f>IF(OR(I93="",S93=""),"",IFERROR(S93*'Assumptions'!$B$4,""))</f>
        <v/>
      </c>
      <c r="U93" s="51">
        <f>IF(OR(I93="",R93="",T93=""),"",IFERROR(SUM(R93,T93),""))</f>
        <v/>
      </c>
      <c r="V93" s="52">
        <f>IF(OR(I93="",H93=""),"",IFERROR(VLOOKUP(H93,'Assumptions'!$D$4:$E$8,2,FALSE),""))</f>
        <v/>
      </c>
      <c r="W93" s="51">
        <f>IF(OR(I93="",P93="",P93="Excluded",U93="",V93=""),"",IFERROR(U93*(1+V93),""))</f>
        <v/>
      </c>
      <c r="X93" s="31">
        <f>IF(I93="","",IF(B93="","Check job ID",IF(C93="","Check customer",IF(D93="","Check job",IF(E93="","Check date",IF(F93="","Check equipment",IF(G93="","Check technician",IF(H93="","Check category",IF(OR(J93="",J93&lt;=0),"Check quantity",IF(K93="","Check unit",IF(L93="","Check unit cost",IF(M93="","Check labor",IF(N93="","Check waste",IF(O93="","Check responsibility",IF(P93="","Check status",IF(P93="Excluded","Excluded",IF(V93="","Check category markup",IF(U93="","Check cost inputs",IF(P93="Draft","Review draft",IF(W93&gt;'Assumptions'!$B$13,"Review line price","Ready"))))))))))))))))))))</f>
        <v/>
      </c>
    </row>
    <row r="94" ht="23" customHeight="1">
      <c r="A94" s="19">
        <f>IF(I94="","",ROW()-5)</f>
        <v/>
      </c>
      <c r="B94" s="20" t="n"/>
      <c r="C94" s="20" t="n"/>
      <c r="D94" s="20" t="n"/>
      <c r="E94" s="21" t="n"/>
      <c r="F94" s="20" t="n"/>
      <c r="G94" s="20" t="n"/>
      <c r="H94" s="20" t="n"/>
      <c r="I94" s="20" t="n"/>
      <c r="J94" s="22" t="n"/>
      <c r="K94" s="23" t="n"/>
      <c r="L94" s="47" t="n"/>
      <c r="M94" s="25" t="n"/>
      <c r="N94" s="48" t="n"/>
      <c r="O94" s="23" t="n"/>
      <c r="P94" s="23" t="n"/>
      <c r="Q94" s="27">
        <f>IF(OR(I94="",J94="",N94=""),"",IFERROR(J94*(1+N94),""))</f>
        <v/>
      </c>
      <c r="R94" s="49">
        <f>IF(OR(I94="",Q94="",L94=""),"",IFERROR(Q94*L94,""))</f>
        <v/>
      </c>
      <c r="S94" s="29">
        <f>IF(OR(I94="",J94="",M94=""),"",IFERROR(J94*M94,""))</f>
        <v/>
      </c>
      <c r="T94" s="49">
        <f>IF(OR(I94="",S94=""),"",IFERROR(S94*'Assumptions'!$B$4,""))</f>
        <v/>
      </c>
      <c r="U94" s="49">
        <f>IF(OR(I94="",R94="",T94=""),"",IFERROR(SUM(R94,T94),""))</f>
        <v/>
      </c>
      <c r="V94" s="50">
        <f>IF(OR(I94="",H94=""),"",IFERROR(VLOOKUP(H94,'Assumptions'!$D$4:$E$8,2,FALSE),""))</f>
        <v/>
      </c>
      <c r="W94" s="49">
        <f>IF(OR(I94="",P94="",P94="Excluded",U94="",V94=""),"",IFERROR(U94*(1+V94),""))</f>
        <v/>
      </c>
      <c r="X94" s="19">
        <f>IF(I94="","",IF(B94="","Check job ID",IF(C94="","Check customer",IF(D94="","Check job",IF(E94="","Check date",IF(F94="","Check equipment",IF(G94="","Check technician",IF(H94="","Check category",IF(OR(J94="",J94&lt;=0),"Check quantity",IF(K94="","Check unit",IF(L94="","Check unit cost",IF(M94="","Check labor",IF(N94="","Check waste",IF(O94="","Check responsibility",IF(P94="","Check status",IF(P94="Excluded","Excluded",IF(V94="","Check category markup",IF(U94="","Check cost inputs",IF(P94="Draft","Review draft",IF(W94&gt;'Assumptions'!$B$13,"Review line price","Ready"))))))))))))))))))))</f>
        <v/>
      </c>
    </row>
    <row r="95" ht="23" customHeight="1">
      <c r="A95" s="31">
        <f>IF(I95="","",ROW()-5)</f>
        <v/>
      </c>
      <c r="B95" s="20" t="n"/>
      <c r="C95" s="20" t="n"/>
      <c r="D95" s="20" t="n"/>
      <c r="E95" s="21" t="n"/>
      <c r="F95" s="20" t="n"/>
      <c r="G95" s="20" t="n"/>
      <c r="H95" s="20" t="n"/>
      <c r="I95" s="20" t="n"/>
      <c r="J95" s="22" t="n"/>
      <c r="K95" s="23" t="n"/>
      <c r="L95" s="47" t="n"/>
      <c r="M95" s="25" t="n"/>
      <c r="N95" s="48" t="n"/>
      <c r="O95" s="23" t="n"/>
      <c r="P95" s="23" t="n"/>
      <c r="Q95" s="32">
        <f>IF(OR(I95="",J95="",N95=""),"",IFERROR(J95*(1+N95),""))</f>
        <v/>
      </c>
      <c r="R95" s="51">
        <f>IF(OR(I95="",Q95="",L95=""),"",IFERROR(Q95*L95,""))</f>
        <v/>
      </c>
      <c r="S95" s="34">
        <f>IF(OR(I95="",J95="",M95=""),"",IFERROR(J95*M95,""))</f>
        <v/>
      </c>
      <c r="T95" s="51">
        <f>IF(OR(I95="",S95=""),"",IFERROR(S95*'Assumptions'!$B$4,""))</f>
        <v/>
      </c>
      <c r="U95" s="51">
        <f>IF(OR(I95="",R95="",T95=""),"",IFERROR(SUM(R95,T95),""))</f>
        <v/>
      </c>
      <c r="V95" s="52">
        <f>IF(OR(I95="",H95=""),"",IFERROR(VLOOKUP(H95,'Assumptions'!$D$4:$E$8,2,FALSE),""))</f>
        <v/>
      </c>
      <c r="W95" s="51">
        <f>IF(OR(I95="",P95="",P95="Excluded",U95="",V95=""),"",IFERROR(U95*(1+V95),""))</f>
        <v/>
      </c>
      <c r="X95" s="31">
        <f>IF(I95="","",IF(B95="","Check job ID",IF(C95="","Check customer",IF(D95="","Check job",IF(E95="","Check date",IF(F95="","Check equipment",IF(G95="","Check technician",IF(H95="","Check category",IF(OR(J95="",J95&lt;=0),"Check quantity",IF(K95="","Check unit",IF(L95="","Check unit cost",IF(M95="","Check labor",IF(N95="","Check waste",IF(O95="","Check responsibility",IF(P95="","Check status",IF(P95="Excluded","Excluded",IF(V95="","Check category markup",IF(U95="","Check cost inputs",IF(P95="Draft","Review draft",IF(W95&gt;'Assumptions'!$B$13,"Review line price","Ready"))))))))))))))))))))</f>
        <v/>
      </c>
    </row>
    <row r="96" ht="23" customHeight="1">
      <c r="A96" s="19">
        <f>IF(I96="","",ROW()-5)</f>
        <v/>
      </c>
      <c r="B96" s="20" t="n"/>
      <c r="C96" s="20" t="n"/>
      <c r="D96" s="20" t="n"/>
      <c r="E96" s="21" t="n"/>
      <c r="F96" s="20" t="n"/>
      <c r="G96" s="20" t="n"/>
      <c r="H96" s="20" t="n"/>
      <c r="I96" s="20" t="n"/>
      <c r="J96" s="22" t="n"/>
      <c r="K96" s="23" t="n"/>
      <c r="L96" s="47" t="n"/>
      <c r="M96" s="25" t="n"/>
      <c r="N96" s="48" t="n"/>
      <c r="O96" s="23" t="n"/>
      <c r="P96" s="23" t="n"/>
      <c r="Q96" s="27">
        <f>IF(OR(I96="",J96="",N96=""),"",IFERROR(J96*(1+N96),""))</f>
        <v/>
      </c>
      <c r="R96" s="49">
        <f>IF(OR(I96="",Q96="",L96=""),"",IFERROR(Q96*L96,""))</f>
        <v/>
      </c>
      <c r="S96" s="29">
        <f>IF(OR(I96="",J96="",M96=""),"",IFERROR(J96*M96,""))</f>
        <v/>
      </c>
      <c r="T96" s="49">
        <f>IF(OR(I96="",S96=""),"",IFERROR(S96*'Assumptions'!$B$4,""))</f>
        <v/>
      </c>
      <c r="U96" s="49">
        <f>IF(OR(I96="",R96="",T96=""),"",IFERROR(SUM(R96,T96),""))</f>
        <v/>
      </c>
      <c r="V96" s="50">
        <f>IF(OR(I96="",H96=""),"",IFERROR(VLOOKUP(H96,'Assumptions'!$D$4:$E$8,2,FALSE),""))</f>
        <v/>
      </c>
      <c r="W96" s="49">
        <f>IF(OR(I96="",P96="",P96="Excluded",U96="",V96=""),"",IFERROR(U96*(1+V96),""))</f>
        <v/>
      </c>
      <c r="X96" s="19">
        <f>IF(I96="","",IF(B96="","Check job ID",IF(C96="","Check customer",IF(D96="","Check job",IF(E96="","Check date",IF(F96="","Check equipment",IF(G96="","Check technician",IF(H96="","Check category",IF(OR(J96="",J96&lt;=0),"Check quantity",IF(K96="","Check unit",IF(L96="","Check unit cost",IF(M96="","Check labor",IF(N96="","Check waste",IF(O96="","Check responsibility",IF(P96="","Check status",IF(P96="Excluded","Excluded",IF(V96="","Check category markup",IF(U96="","Check cost inputs",IF(P96="Draft","Review draft",IF(W96&gt;'Assumptions'!$B$13,"Review line price","Ready"))))))))))))))))))))</f>
        <v/>
      </c>
    </row>
    <row r="97" ht="23" customHeight="1">
      <c r="A97" s="31">
        <f>IF(I97="","",ROW()-5)</f>
        <v/>
      </c>
      <c r="B97" s="20" t="n"/>
      <c r="C97" s="20" t="n"/>
      <c r="D97" s="20" t="n"/>
      <c r="E97" s="21" t="n"/>
      <c r="F97" s="20" t="n"/>
      <c r="G97" s="20" t="n"/>
      <c r="H97" s="20" t="n"/>
      <c r="I97" s="20" t="n"/>
      <c r="J97" s="22" t="n"/>
      <c r="K97" s="23" t="n"/>
      <c r="L97" s="47" t="n"/>
      <c r="M97" s="25" t="n"/>
      <c r="N97" s="48" t="n"/>
      <c r="O97" s="23" t="n"/>
      <c r="P97" s="23" t="n"/>
      <c r="Q97" s="32">
        <f>IF(OR(I97="",J97="",N97=""),"",IFERROR(J97*(1+N97),""))</f>
        <v/>
      </c>
      <c r="R97" s="51">
        <f>IF(OR(I97="",Q97="",L97=""),"",IFERROR(Q97*L97,""))</f>
        <v/>
      </c>
      <c r="S97" s="34">
        <f>IF(OR(I97="",J97="",M97=""),"",IFERROR(J97*M97,""))</f>
        <v/>
      </c>
      <c r="T97" s="51">
        <f>IF(OR(I97="",S97=""),"",IFERROR(S97*'Assumptions'!$B$4,""))</f>
        <v/>
      </c>
      <c r="U97" s="51">
        <f>IF(OR(I97="",R97="",T97=""),"",IFERROR(SUM(R97,T97),""))</f>
        <v/>
      </c>
      <c r="V97" s="52">
        <f>IF(OR(I97="",H97=""),"",IFERROR(VLOOKUP(H97,'Assumptions'!$D$4:$E$8,2,FALSE),""))</f>
        <v/>
      </c>
      <c r="W97" s="51">
        <f>IF(OR(I97="",P97="",P97="Excluded",U97="",V97=""),"",IFERROR(U97*(1+V97),""))</f>
        <v/>
      </c>
      <c r="X97" s="31">
        <f>IF(I97="","",IF(B97="","Check job ID",IF(C97="","Check customer",IF(D97="","Check job",IF(E97="","Check date",IF(F97="","Check equipment",IF(G97="","Check technician",IF(H97="","Check category",IF(OR(J97="",J97&lt;=0),"Check quantity",IF(K97="","Check unit",IF(L97="","Check unit cost",IF(M97="","Check labor",IF(N97="","Check waste",IF(O97="","Check responsibility",IF(P97="","Check status",IF(P97="Excluded","Excluded",IF(V97="","Check category markup",IF(U97="","Check cost inputs",IF(P97="Draft","Review draft",IF(W97&gt;'Assumptions'!$B$13,"Review line price","Ready"))))))))))))))))))))</f>
        <v/>
      </c>
    </row>
    <row r="98" ht="23" customHeight="1">
      <c r="A98" s="19">
        <f>IF(I98="","",ROW()-5)</f>
        <v/>
      </c>
      <c r="B98" s="20" t="n"/>
      <c r="C98" s="20" t="n"/>
      <c r="D98" s="20" t="n"/>
      <c r="E98" s="21" t="n"/>
      <c r="F98" s="20" t="n"/>
      <c r="G98" s="20" t="n"/>
      <c r="H98" s="20" t="n"/>
      <c r="I98" s="20" t="n"/>
      <c r="J98" s="22" t="n"/>
      <c r="K98" s="23" t="n"/>
      <c r="L98" s="47" t="n"/>
      <c r="M98" s="25" t="n"/>
      <c r="N98" s="48" t="n"/>
      <c r="O98" s="23" t="n"/>
      <c r="P98" s="23" t="n"/>
      <c r="Q98" s="27">
        <f>IF(OR(I98="",J98="",N98=""),"",IFERROR(J98*(1+N98),""))</f>
        <v/>
      </c>
      <c r="R98" s="49">
        <f>IF(OR(I98="",Q98="",L98=""),"",IFERROR(Q98*L98,""))</f>
        <v/>
      </c>
      <c r="S98" s="29">
        <f>IF(OR(I98="",J98="",M98=""),"",IFERROR(J98*M98,""))</f>
        <v/>
      </c>
      <c r="T98" s="49">
        <f>IF(OR(I98="",S98=""),"",IFERROR(S98*'Assumptions'!$B$4,""))</f>
        <v/>
      </c>
      <c r="U98" s="49">
        <f>IF(OR(I98="",R98="",T98=""),"",IFERROR(SUM(R98,T98),""))</f>
        <v/>
      </c>
      <c r="V98" s="50">
        <f>IF(OR(I98="",H98=""),"",IFERROR(VLOOKUP(H98,'Assumptions'!$D$4:$E$8,2,FALSE),""))</f>
        <v/>
      </c>
      <c r="W98" s="49">
        <f>IF(OR(I98="",P98="",P98="Excluded",U98="",V98=""),"",IFERROR(U98*(1+V98),""))</f>
        <v/>
      </c>
      <c r="X98" s="19">
        <f>IF(I98="","",IF(B98="","Check job ID",IF(C98="","Check customer",IF(D98="","Check job",IF(E98="","Check date",IF(F98="","Check equipment",IF(G98="","Check technician",IF(H98="","Check category",IF(OR(J98="",J98&lt;=0),"Check quantity",IF(K98="","Check unit",IF(L98="","Check unit cost",IF(M98="","Check labor",IF(N98="","Check waste",IF(O98="","Check responsibility",IF(P98="","Check status",IF(P98="Excluded","Excluded",IF(V98="","Check category markup",IF(U98="","Check cost inputs",IF(P98="Draft","Review draft",IF(W98&gt;'Assumptions'!$B$13,"Review line price","Ready"))))))))))))))))))))</f>
        <v/>
      </c>
    </row>
    <row r="99" ht="23" customHeight="1">
      <c r="A99" s="31">
        <f>IF(I99="","",ROW()-5)</f>
        <v/>
      </c>
      <c r="B99" s="20" t="n"/>
      <c r="C99" s="20" t="n"/>
      <c r="D99" s="20" t="n"/>
      <c r="E99" s="21" t="n"/>
      <c r="F99" s="20" t="n"/>
      <c r="G99" s="20" t="n"/>
      <c r="H99" s="20" t="n"/>
      <c r="I99" s="20" t="n"/>
      <c r="J99" s="22" t="n"/>
      <c r="K99" s="23" t="n"/>
      <c r="L99" s="47" t="n"/>
      <c r="M99" s="25" t="n"/>
      <c r="N99" s="48" t="n"/>
      <c r="O99" s="23" t="n"/>
      <c r="P99" s="23" t="n"/>
      <c r="Q99" s="32">
        <f>IF(OR(I99="",J99="",N99=""),"",IFERROR(J99*(1+N99),""))</f>
        <v/>
      </c>
      <c r="R99" s="51">
        <f>IF(OR(I99="",Q99="",L99=""),"",IFERROR(Q99*L99,""))</f>
        <v/>
      </c>
      <c r="S99" s="34">
        <f>IF(OR(I99="",J99="",M99=""),"",IFERROR(J99*M99,""))</f>
        <v/>
      </c>
      <c r="T99" s="51">
        <f>IF(OR(I99="",S99=""),"",IFERROR(S99*'Assumptions'!$B$4,""))</f>
        <v/>
      </c>
      <c r="U99" s="51">
        <f>IF(OR(I99="",R99="",T99=""),"",IFERROR(SUM(R99,T99),""))</f>
        <v/>
      </c>
      <c r="V99" s="52">
        <f>IF(OR(I99="",H99=""),"",IFERROR(VLOOKUP(H99,'Assumptions'!$D$4:$E$8,2,FALSE),""))</f>
        <v/>
      </c>
      <c r="W99" s="51">
        <f>IF(OR(I99="",P99="",P99="Excluded",U99="",V99=""),"",IFERROR(U99*(1+V99),""))</f>
        <v/>
      </c>
      <c r="X99" s="31">
        <f>IF(I99="","",IF(B99="","Check job ID",IF(C99="","Check customer",IF(D99="","Check job",IF(E99="","Check date",IF(F99="","Check equipment",IF(G99="","Check technician",IF(H99="","Check category",IF(OR(J99="",J99&lt;=0),"Check quantity",IF(K99="","Check unit",IF(L99="","Check unit cost",IF(M99="","Check labor",IF(N99="","Check waste",IF(O99="","Check responsibility",IF(P99="","Check status",IF(P99="Excluded","Excluded",IF(V99="","Check category markup",IF(U99="","Check cost inputs",IF(P99="Draft","Review draft",IF(W99&gt;'Assumptions'!$B$13,"Review line price","Ready"))))))))))))))))))))</f>
        <v/>
      </c>
    </row>
    <row r="100" ht="23" customHeight="1">
      <c r="A100" s="19">
        <f>IF(I100="","",ROW()-5)</f>
        <v/>
      </c>
      <c r="B100" s="20" t="n"/>
      <c r="C100" s="20" t="n"/>
      <c r="D100" s="20" t="n"/>
      <c r="E100" s="21" t="n"/>
      <c r="F100" s="20" t="n"/>
      <c r="G100" s="20" t="n"/>
      <c r="H100" s="20" t="n"/>
      <c r="I100" s="20" t="n"/>
      <c r="J100" s="22" t="n"/>
      <c r="K100" s="23" t="n"/>
      <c r="L100" s="47" t="n"/>
      <c r="M100" s="25" t="n"/>
      <c r="N100" s="48" t="n"/>
      <c r="O100" s="23" t="n"/>
      <c r="P100" s="23" t="n"/>
      <c r="Q100" s="27">
        <f>IF(OR(I100="",J100="",N100=""),"",IFERROR(J100*(1+N100),""))</f>
        <v/>
      </c>
      <c r="R100" s="49">
        <f>IF(OR(I100="",Q100="",L100=""),"",IFERROR(Q100*L100,""))</f>
        <v/>
      </c>
      <c r="S100" s="29">
        <f>IF(OR(I100="",J100="",M100=""),"",IFERROR(J100*M100,""))</f>
        <v/>
      </c>
      <c r="T100" s="49">
        <f>IF(OR(I100="",S100=""),"",IFERROR(S100*'Assumptions'!$B$4,""))</f>
        <v/>
      </c>
      <c r="U100" s="49">
        <f>IF(OR(I100="",R100="",T100=""),"",IFERROR(SUM(R100,T100),""))</f>
        <v/>
      </c>
      <c r="V100" s="50">
        <f>IF(OR(I100="",H100=""),"",IFERROR(VLOOKUP(H100,'Assumptions'!$D$4:$E$8,2,FALSE),""))</f>
        <v/>
      </c>
      <c r="W100" s="49">
        <f>IF(OR(I100="",P100="",P100="Excluded",U100="",V100=""),"",IFERROR(U100*(1+V100),""))</f>
        <v/>
      </c>
      <c r="X100" s="19">
        <f>IF(I100="","",IF(B100="","Check job ID",IF(C100="","Check customer",IF(D100="","Check job",IF(E100="","Check date",IF(F100="","Check equipment",IF(G100="","Check technician",IF(H100="","Check category",IF(OR(J100="",J100&lt;=0),"Check quantity",IF(K100="","Check unit",IF(L100="","Check unit cost",IF(M100="","Check labor",IF(N100="","Check waste",IF(O100="","Check responsibility",IF(P100="","Check status",IF(P100="Excluded","Excluded",IF(V100="","Check category markup",IF(U100="","Check cost inputs",IF(P100="Draft","Review draft",IF(W100&gt;'Assumptions'!$B$13,"Review line price","Ready"))))))))))))))))))))</f>
        <v/>
      </c>
    </row>
    <row r="101" ht="23" customHeight="1">
      <c r="A101" s="31">
        <f>IF(I101="","",ROW()-5)</f>
        <v/>
      </c>
      <c r="B101" s="20" t="n"/>
      <c r="C101" s="20" t="n"/>
      <c r="D101" s="20" t="n"/>
      <c r="E101" s="21" t="n"/>
      <c r="F101" s="20" t="n"/>
      <c r="G101" s="20" t="n"/>
      <c r="H101" s="20" t="n"/>
      <c r="I101" s="20" t="n"/>
      <c r="J101" s="22" t="n"/>
      <c r="K101" s="23" t="n"/>
      <c r="L101" s="47" t="n"/>
      <c r="M101" s="25" t="n"/>
      <c r="N101" s="48" t="n"/>
      <c r="O101" s="23" t="n"/>
      <c r="P101" s="23" t="n"/>
      <c r="Q101" s="32">
        <f>IF(OR(I101="",J101="",N101=""),"",IFERROR(J101*(1+N101),""))</f>
        <v/>
      </c>
      <c r="R101" s="51">
        <f>IF(OR(I101="",Q101="",L101=""),"",IFERROR(Q101*L101,""))</f>
        <v/>
      </c>
      <c r="S101" s="34">
        <f>IF(OR(I101="",J101="",M101=""),"",IFERROR(J101*M101,""))</f>
        <v/>
      </c>
      <c r="T101" s="51">
        <f>IF(OR(I101="",S101=""),"",IFERROR(S101*'Assumptions'!$B$4,""))</f>
        <v/>
      </c>
      <c r="U101" s="51">
        <f>IF(OR(I101="",R101="",T101=""),"",IFERROR(SUM(R101,T101),""))</f>
        <v/>
      </c>
      <c r="V101" s="52">
        <f>IF(OR(I101="",H101=""),"",IFERROR(VLOOKUP(H101,'Assumptions'!$D$4:$E$8,2,FALSE),""))</f>
        <v/>
      </c>
      <c r="W101" s="51">
        <f>IF(OR(I101="",P101="",P101="Excluded",U101="",V101=""),"",IFERROR(U101*(1+V101),""))</f>
        <v/>
      </c>
      <c r="X101" s="31">
        <f>IF(I101="","",IF(B101="","Check job ID",IF(C101="","Check customer",IF(D101="","Check job",IF(E101="","Check date",IF(F101="","Check equipment",IF(G101="","Check technician",IF(H101="","Check category",IF(OR(J101="",J101&lt;=0),"Check quantity",IF(K101="","Check unit",IF(L101="","Check unit cost",IF(M101="","Check labor",IF(N101="","Check waste",IF(O101="","Check responsibility",IF(P101="","Check status",IF(P101="Excluded","Excluded",IF(V101="","Check category markup",IF(U101="","Check cost inputs",IF(P101="Draft","Review draft",IF(W101&gt;'Assumptions'!$B$13,"Review line price","Ready"))))))))))))))))))))</f>
        <v/>
      </c>
    </row>
    <row r="102" ht="23" customHeight="1">
      <c r="A102" s="19">
        <f>IF(I102="","",ROW()-5)</f>
        <v/>
      </c>
      <c r="B102" s="20" t="n"/>
      <c r="C102" s="20" t="n"/>
      <c r="D102" s="20" t="n"/>
      <c r="E102" s="21" t="n"/>
      <c r="F102" s="20" t="n"/>
      <c r="G102" s="20" t="n"/>
      <c r="H102" s="20" t="n"/>
      <c r="I102" s="20" t="n"/>
      <c r="J102" s="22" t="n"/>
      <c r="K102" s="23" t="n"/>
      <c r="L102" s="47" t="n"/>
      <c r="M102" s="25" t="n"/>
      <c r="N102" s="48" t="n"/>
      <c r="O102" s="23" t="n"/>
      <c r="P102" s="23" t="n"/>
      <c r="Q102" s="27">
        <f>IF(OR(I102="",J102="",N102=""),"",IFERROR(J102*(1+N102),""))</f>
        <v/>
      </c>
      <c r="R102" s="49">
        <f>IF(OR(I102="",Q102="",L102=""),"",IFERROR(Q102*L102,""))</f>
        <v/>
      </c>
      <c r="S102" s="29">
        <f>IF(OR(I102="",J102="",M102=""),"",IFERROR(J102*M102,""))</f>
        <v/>
      </c>
      <c r="T102" s="49">
        <f>IF(OR(I102="",S102=""),"",IFERROR(S102*'Assumptions'!$B$4,""))</f>
        <v/>
      </c>
      <c r="U102" s="49">
        <f>IF(OR(I102="",R102="",T102=""),"",IFERROR(SUM(R102,T102),""))</f>
        <v/>
      </c>
      <c r="V102" s="50">
        <f>IF(OR(I102="",H102=""),"",IFERROR(VLOOKUP(H102,'Assumptions'!$D$4:$E$8,2,FALSE),""))</f>
        <v/>
      </c>
      <c r="W102" s="49">
        <f>IF(OR(I102="",P102="",P102="Excluded",U102="",V102=""),"",IFERROR(U102*(1+V102),""))</f>
        <v/>
      </c>
      <c r="X102" s="19">
        <f>IF(I102="","",IF(B102="","Check job ID",IF(C102="","Check customer",IF(D102="","Check job",IF(E102="","Check date",IF(F102="","Check equipment",IF(G102="","Check technician",IF(H102="","Check category",IF(OR(J102="",J102&lt;=0),"Check quantity",IF(K102="","Check unit",IF(L102="","Check unit cost",IF(M102="","Check labor",IF(N102="","Check waste",IF(O102="","Check responsibility",IF(P102="","Check status",IF(P102="Excluded","Excluded",IF(V102="","Check category markup",IF(U102="","Check cost inputs",IF(P102="Draft","Review draft",IF(W102&gt;'Assumptions'!$B$13,"Review line price","Ready"))))))))))))))))))))</f>
        <v/>
      </c>
    </row>
    <row r="103" ht="23" customHeight="1">
      <c r="A103" s="31">
        <f>IF(I103="","",ROW()-5)</f>
        <v/>
      </c>
      <c r="B103" s="20" t="n"/>
      <c r="C103" s="20" t="n"/>
      <c r="D103" s="20" t="n"/>
      <c r="E103" s="21" t="n"/>
      <c r="F103" s="20" t="n"/>
      <c r="G103" s="20" t="n"/>
      <c r="H103" s="20" t="n"/>
      <c r="I103" s="20" t="n"/>
      <c r="J103" s="22" t="n"/>
      <c r="K103" s="23" t="n"/>
      <c r="L103" s="47" t="n"/>
      <c r="M103" s="25" t="n"/>
      <c r="N103" s="48" t="n"/>
      <c r="O103" s="23" t="n"/>
      <c r="P103" s="23" t="n"/>
      <c r="Q103" s="32">
        <f>IF(OR(I103="",J103="",N103=""),"",IFERROR(J103*(1+N103),""))</f>
        <v/>
      </c>
      <c r="R103" s="51">
        <f>IF(OR(I103="",Q103="",L103=""),"",IFERROR(Q103*L103,""))</f>
        <v/>
      </c>
      <c r="S103" s="34">
        <f>IF(OR(I103="",J103="",M103=""),"",IFERROR(J103*M103,""))</f>
        <v/>
      </c>
      <c r="T103" s="51">
        <f>IF(OR(I103="",S103=""),"",IFERROR(S103*'Assumptions'!$B$4,""))</f>
        <v/>
      </c>
      <c r="U103" s="51">
        <f>IF(OR(I103="",R103="",T103=""),"",IFERROR(SUM(R103,T103),""))</f>
        <v/>
      </c>
      <c r="V103" s="52">
        <f>IF(OR(I103="",H103=""),"",IFERROR(VLOOKUP(H103,'Assumptions'!$D$4:$E$8,2,FALSE),""))</f>
        <v/>
      </c>
      <c r="W103" s="51">
        <f>IF(OR(I103="",P103="",P103="Excluded",U103="",V103=""),"",IFERROR(U103*(1+V103),""))</f>
        <v/>
      </c>
      <c r="X103" s="31">
        <f>IF(I103="","",IF(B103="","Check job ID",IF(C103="","Check customer",IF(D103="","Check job",IF(E103="","Check date",IF(F103="","Check equipment",IF(G103="","Check technician",IF(H103="","Check category",IF(OR(J103="",J103&lt;=0),"Check quantity",IF(K103="","Check unit",IF(L103="","Check unit cost",IF(M103="","Check labor",IF(N103="","Check waste",IF(O103="","Check responsibility",IF(P103="","Check status",IF(P103="Excluded","Excluded",IF(V103="","Check category markup",IF(U103="","Check cost inputs",IF(P103="Draft","Review draft",IF(W103&gt;'Assumptions'!$B$13,"Review line price","Ready"))))))))))))))))))))</f>
        <v/>
      </c>
    </row>
    <row r="104" ht="23" customHeight="1">
      <c r="A104" s="19">
        <f>IF(I104="","",ROW()-5)</f>
        <v/>
      </c>
      <c r="B104" s="20" t="n"/>
      <c r="C104" s="20" t="n"/>
      <c r="D104" s="20" t="n"/>
      <c r="E104" s="21" t="n"/>
      <c r="F104" s="20" t="n"/>
      <c r="G104" s="20" t="n"/>
      <c r="H104" s="20" t="n"/>
      <c r="I104" s="20" t="n"/>
      <c r="J104" s="22" t="n"/>
      <c r="K104" s="23" t="n"/>
      <c r="L104" s="47" t="n"/>
      <c r="M104" s="25" t="n"/>
      <c r="N104" s="48" t="n"/>
      <c r="O104" s="23" t="n"/>
      <c r="P104" s="23" t="n"/>
      <c r="Q104" s="27">
        <f>IF(OR(I104="",J104="",N104=""),"",IFERROR(J104*(1+N104),""))</f>
        <v/>
      </c>
      <c r="R104" s="49">
        <f>IF(OR(I104="",Q104="",L104=""),"",IFERROR(Q104*L104,""))</f>
        <v/>
      </c>
      <c r="S104" s="29">
        <f>IF(OR(I104="",J104="",M104=""),"",IFERROR(J104*M104,""))</f>
        <v/>
      </c>
      <c r="T104" s="49">
        <f>IF(OR(I104="",S104=""),"",IFERROR(S104*'Assumptions'!$B$4,""))</f>
        <v/>
      </c>
      <c r="U104" s="49">
        <f>IF(OR(I104="",R104="",T104=""),"",IFERROR(SUM(R104,T104),""))</f>
        <v/>
      </c>
      <c r="V104" s="50">
        <f>IF(OR(I104="",H104=""),"",IFERROR(VLOOKUP(H104,'Assumptions'!$D$4:$E$8,2,FALSE),""))</f>
        <v/>
      </c>
      <c r="W104" s="49">
        <f>IF(OR(I104="",P104="",P104="Excluded",U104="",V104=""),"",IFERROR(U104*(1+V104),""))</f>
        <v/>
      </c>
      <c r="X104" s="19">
        <f>IF(I104="","",IF(B104="","Check job ID",IF(C104="","Check customer",IF(D104="","Check job",IF(E104="","Check date",IF(F104="","Check equipment",IF(G104="","Check technician",IF(H104="","Check category",IF(OR(J104="",J104&lt;=0),"Check quantity",IF(K104="","Check unit",IF(L104="","Check unit cost",IF(M104="","Check labor",IF(N104="","Check waste",IF(O104="","Check responsibility",IF(P104="","Check status",IF(P104="Excluded","Excluded",IF(V104="","Check category markup",IF(U104="","Check cost inputs",IF(P104="Draft","Review draft",IF(W104&gt;'Assumptions'!$B$13,"Review line price","Ready"))))))))))))))))))))</f>
        <v/>
      </c>
    </row>
    <row r="105" ht="23" customHeight="1">
      <c r="A105" s="31">
        <f>IF(I105="","",ROW()-5)</f>
        <v/>
      </c>
      <c r="B105" s="20" t="n"/>
      <c r="C105" s="20" t="n"/>
      <c r="D105" s="20" t="n"/>
      <c r="E105" s="21" t="n"/>
      <c r="F105" s="20" t="n"/>
      <c r="G105" s="20" t="n"/>
      <c r="H105" s="20" t="n"/>
      <c r="I105" s="20" t="n"/>
      <c r="J105" s="22" t="n"/>
      <c r="K105" s="23" t="n"/>
      <c r="L105" s="47" t="n"/>
      <c r="M105" s="25" t="n"/>
      <c r="N105" s="48" t="n"/>
      <c r="O105" s="23" t="n"/>
      <c r="P105" s="23" t="n"/>
      <c r="Q105" s="32">
        <f>IF(OR(I105="",J105="",N105=""),"",IFERROR(J105*(1+N105),""))</f>
        <v/>
      </c>
      <c r="R105" s="51">
        <f>IF(OR(I105="",Q105="",L105=""),"",IFERROR(Q105*L105,""))</f>
        <v/>
      </c>
      <c r="S105" s="34">
        <f>IF(OR(I105="",J105="",M105=""),"",IFERROR(J105*M105,""))</f>
        <v/>
      </c>
      <c r="T105" s="51">
        <f>IF(OR(I105="",S105=""),"",IFERROR(S105*'Assumptions'!$B$4,""))</f>
        <v/>
      </c>
      <c r="U105" s="51">
        <f>IF(OR(I105="",R105="",T105=""),"",IFERROR(SUM(R105,T105),""))</f>
        <v/>
      </c>
      <c r="V105" s="52">
        <f>IF(OR(I105="",H105=""),"",IFERROR(VLOOKUP(H105,'Assumptions'!$D$4:$E$8,2,FALSE),""))</f>
        <v/>
      </c>
      <c r="W105" s="51">
        <f>IF(OR(I105="",P105="",P105="Excluded",U105="",V105=""),"",IFERROR(U105*(1+V105),""))</f>
        <v/>
      </c>
      <c r="X105" s="31">
        <f>IF(I105="","",IF(B105="","Check job ID",IF(C105="","Check customer",IF(D105="","Check job",IF(E105="","Check date",IF(F105="","Check equipment",IF(G105="","Check technician",IF(H105="","Check category",IF(OR(J105="",J105&lt;=0),"Check quantity",IF(K105="","Check unit",IF(L105="","Check unit cost",IF(M105="","Check labor",IF(N105="","Check waste",IF(O105="","Check responsibility",IF(P105="","Check status",IF(P105="Excluded","Excluded",IF(V105="","Check category markup",IF(U105="","Check cost inputs",IF(P105="Draft","Review draft",IF(W105&gt;'Assumptions'!$B$13,"Review line price","Ready"))))))))))))))))))))</f>
        <v/>
      </c>
    </row>
  </sheetData>
  <autoFilter ref="A5:X105"/>
  <mergeCells count="1">
    <mergeCell ref="A1:X1"/>
  </mergeCells>
  <conditionalFormatting sqref="X6:X105">
    <cfRule type="expression" priority="1" dxfId="0" stopIfTrue="1">
      <formula>LEFT($X6,5)="Check"</formula>
    </cfRule>
    <cfRule type="expression" priority="2" dxfId="2" stopIfTrue="1">
      <formula>LEFT($X6,6)="Review"</formula>
    </cfRule>
    <cfRule type="expression" priority="3" dxfId="1" stopIfTrue="1">
      <formula>$X6="Ready"</formula>
    </cfRule>
    <cfRule type="expression" priority="4" dxfId="3" stopIfTrue="1">
      <formula>$X6="Excluded"</formula>
    </cfRule>
  </conditionalFormatting>
  <conditionalFormatting sqref="P6:P105">
    <cfRule type="expression" priority="5" dxfId="2" stopIfTrue="1">
      <formula>$P6="Draft"</formula>
    </cfRule>
    <cfRule type="expression" priority="6" dxfId="3" stopIfTrue="1">
      <formula>$P6="Excluded"</formula>
    </cfRule>
  </conditionalFormatting>
  <dataValidations count="9">
    <dataValidation sqref="E6:E105" showDropDown="0" showInputMessage="1" showErrorMessage="1" allowBlank="0" errorTitle="Date needs review" error="Enter a date within the editable assumption range." promptTitle="Estimate date" prompt="Enter the estimate date in MM/DD/YYYY format." type="date" operator="between">
      <formula1>'Assumptions'!$B$9</formula1>
      <formula2>'Assumptions'!$B$10</formula2>
    </dataValidation>
    <dataValidation sqref="H6:H105" showDropDown="0" showInputMessage="0" showErrorMessage="1" allowBlank="0" errorTitle="Category needs review" error="Select a category from the editable Assumptions list." type="list">
      <formula1>'Assumptions'!$D$4:$D$8</formula1>
    </dataValidation>
    <dataValidation sqref="J6:J105" showDropDown="0" showInputMessage="0" showErrorMessage="1" allowBlank="0" errorTitle="Quantity needs review" error="Enter a quantity within the editable assumption limits." type="decimal" operator="between">
      <formula1>'Assumptions'!$B$5</formula1>
      <formula2>'Assumptions'!$B$6</formula2>
    </dataValidation>
    <dataValidation sqref="K6:K105" showDropDown="0" showInputMessage="0" showErrorMessage="1" allowBlank="0" errorTitle="Unit needs review" error="Select a unit from the editable Assumptions list." type="list">
      <formula1>'Assumptions'!$G$4:$G$7</formula1>
    </dataValidation>
    <dataValidation sqref="L6:L105" showDropDown="0" showInputMessage="0" showErrorMessage="1" allowBlank="0" errorTitle="Unit cost needs review" error="Enter a material unit cost within the editable assumption limits." type="decimal" operator="between">
      <formula1>'Assumptions'!$B$14</formula1>
      <formula2>'Assumptions'!$B$15</formula2>
    </dataValidation>
    <dataValidation sqref="M6:M105" showDropDown="0" showInputMessage="0" showErrorMessage="1" allowBlank="0" errorTitle="Labor needs review" error="Enter labor hours per unit within the editable assumption limits." type="decimal" operator="between">
      <formula1>'Assumptions'!$B$7</formula1>
      <formula2>'Assumptions'!$B$8</formula2>
    </dataValidation>
    <dataValidation sqref="N6:N105" showDropDown="0" showInputMessage="0" showErrorMessage="1" allowBlank="0" errorTitle="Waste allowance needs review" error="Enter waste as a percentage within the editable assumption limits." type="decimal" operator="between">
      <formula1>'Assumptions'!$B$11</formula1>
      <formula2>'Assumptions'!$B$12</formula2>
    </dataValidation>
    <dataValidation sqref="O6:O105" showDropDown="0" showInputMessage="0" showErrorMessage="1" allowBlank="0" errorTitle="Responsibility needs review" error="Select a responsibility from the editable Assumptions list." type="list">
      <formula1>'Assumptions'!$I$4:$I$6</formula1>
    </dataValidation>
    <dataValidation sqref="P6:P105" showDropDown="0" showInputMessage="0" showErrorMessage="1" allowBlank="0" errorTitle="Status needs review" error="Select a status from the editable Assumptions list." type="list">
      <formula1>'Assumptions'!$K$4:$K$7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L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52" customWidth="1" min="3" max="3"/>
    <col width="22" customWidth="1" min="4" max="4"/>
    <col width="17" customWidth="1" min="5" max="5"/>
    <col width="3" customWidth="1" min="6" max="6"/>
    <col width="13" customWidth="1" min="7" max="7"/>
    <col width="3" customWidth="1" min="8" max="8"/>
    <col width="18" customWidth="1" min="9" max="9"/>
    <col width="3" customWidth="1" min="10" max="10"/>
    <col width="15" customWidth="1" min="11" max="11"/>
    <col width="3" customWidth="1" min="12" max="12"/>
  </cols>
  <sheetData>
    <row r="1" ht="28" customHeight="1">
      <c r="A1" s="1" t="inlineStr">
        <is>
          <t>Estimate Assumptions and Lists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  <c r="J1" s="42" t="n"/>
      <c r="K1" s="42" t="n"/>
      <c r="L1" s="43" t="n"/>
    </row>
    <row r="2">
      <c r="A2" s="36" t="inlineStr">
        <is>
          <t>Orange cells are editable estimating assumptions or validation choices.</t>
        </is>
      </c>
    </row>
    <row r="3">
      <c r="A3" s="2" t="inlineStr">
        <is>
          <t>Assumption</t>
        </is>
      </c>
      <c r="B3" s="2" t="inlineStr">
        <is>
          <t>Value</t>
        </is>
      </c>
      <c r="C3" s="2" t="inlineStr">
        <is>
          <t>Use</t>
        </is>
      </c>
      <c r="D3" s="2" t="inlineStr">
        <is>
          <t>Category</t>
        </is>
      </c>
      <c r="E3" s="2" t="inlineStr">
        <is>
          <t>Default Markup</t>
        </is>
      </c>
      <c r="G3" s="2" t="inlineStr">
        <is>
          <t>Unit</t>
        </is>
      </c>
      <c r="I3" s="2" t="inlineStr">
        <is>
          <t>Responsibility</t>
        </is>
      </c>
      <c r="K3" s="2" t="inlineStr">
        <is>
          <t>Status</t>
        </is>
      </c>
    </row>
    <row r="4">
      <c r="A4" s="5" t="inlineStr">
        <is>
          <t>Labor rate</t>
        </is>
      </c>
      <c r="B4" s="53" t="n">
        <v>92</v>
      </c>
      <c r="C4" s="5" t="inlineStr">
        <is>
          <t>Applied to calculated labor hours; verify for each estimate.</t>
        </is>
      </c>
      <c r="D4" s="20" t="inlineStr">
        <is>
          <t>Rectangular Duct</t>
        </is>
      </c>
      <c r="E4" s="54" t="n">
        <v>0.25</v>
      </c>
      <c r="G4" s="23" t="inlineStr">
        <is>
          <t>ft</t>
        </is>
      </c>
      <c r="I4" s="20" t="inlineStr">
        <is>
          <t>Contractor</t>
        </is>
      </c>
      <c r="K4" s="20" t="inlineStr">
        <is>
          <t>Draft</t>
        </is>
      </c>
    </row>
    <row r="5">
      <c r="A5" s="9" t="inlineStr">
        <is>
          <t>Minimum quantity</t>
        </is>
      </c>
      <c r="B5" s="39" t="n">
        <v>0.01</v>
      </c>
      <c r="C5" s="9" t="inlineStr">
        <is>
          <t>Lower quantity allowed on estimate lines.</t>
        </is>
      </c>
      <c r="D5" s="20" t="inlineStr">
        <is>
          <t>Spiral Duct</t>
        </is>
      </c>
      <c r="E5" s="54" t="n">
        <v>0.25</v>
      </c>
      <c r="G5" s="23" t="inlineStr">
        <is>
          <t>sq ft</t>
        </is>
      </c>
      <c r="I5" s="20" t="inlineStr">
        <is>
          <t>Customer</t>
        </is>
      </c>
      <c r="K5" s="20" t="inlineStr">
        <is>
          <t>Reviewed</t>
        </is>
      </c>
    </row>
    <row r="6">
      <c r="A6" s="5" t="inlineStr">
        <is>
          <t>Maximum quantity</t>
        </is>
      </c>
      <c r="B6" s="40" t="n">
        <v>10000</v>
      </c>
      <c r="C6" s="5" t="inlineStr">
        <is>
          <t>Upper quantity allowed on estimate lines.</t>
        </is>
      </c>
      <c r="D6" s="20" t="inlineStr">
        <is>
          <t>Fitting</t>
        </is>
      </c>
      <c r="E6" s="54" t="n">
        <v>0.3</v>
      </c>
      <c r="G6" s="23" t="inlineStr">
        <is>
          <t>each</t>
        </is>
      </c>
      <c r="I6" s="20" t="inlineStr">
        <is>
          <t>Other</t>
        </is>
      </c>
      <c r="K6" s="20" t="inlineStr">
        <is>
          <t>Included</t>
        </is>
      </c>
    </row>
    <row r="7">
      <c r="A7" s="9" t="inlineStr">
        <is>
          <t>Minimum labor hours per unit</t>
        </is>
      </c>
      <c r="B7" s="39" t="n">
        <v>0</v>
      </c>
      <c r="C7" s="9" t="inlineStr">
        <is>
          <t>Lower labor input allowed per unit.</t>
        </is>
      </c>
      <c r="D7" s="20" t="inlineStr">
        <is>
          <t>Insulation</t>
        </is>
      </c>
      <c r="E7" s="54" t="n">
        <v>0.25</v>
      </c>
      <c r="G7" s="23" t="inlineStr">
        <is>
          <t>lb</t>
        </is>
      </c>
      <c r="K7" s="20" t="inlineStr">
        <is>
          <t>Excluded</t>
        </is>
      </c>
    </row>
    <row r="8">
      <c r="A8" s="5" t="inlineStr">
        <is>
          <t>Maximum labor hours per unit</t>
        </is>
      </c>
      <c r="B8" s="39" t="n">
        <v>40</v>
      </c>
      <c r="C8" s="5" t="inlineStr">
        <is>
          <t>Upper labor input allowed per unit.</t>
        </is>
      </c>
      <c r="D8" s="20" t="inlineStr">
        <is>
          <t>Accessory</t>
        </is>
      </c>
      <c r="E8" s="54" t="n">
        <v>0.3</v>
      </c>
    </row>
    <row r="9">
      <c r="A9" s="9" t="inlineStr">
        <is>
          <t>Earliest estimate date</t>
        </is>
      </c>
      <c r="B9" s="41" t="n">
        <v>45658</v>
      </c>
      <c r="C9" s="9" t="inlineStr">
        <is>
          <t>Lower date allowed on estimate lines.</t>
        </is>
      </c>
    </row>
    <row r="10">
      <c r="A10" s="5" t="inlineStr">
        <is>
          <t>Latest estimate date</t>
        </is>
      </c>
      <c r="B10" s="41" t="n">
        <v>48213</v>
      </c>
      <c r="C10" s="5" t="inlineStr">
        <is>
          <t>Upper date allowed on estimate lines.</t>
        </is>
      </c>
    </row>
    <row r="11">
      <c r="A11" s="9" t="inlineStr">
        <is>
          <t>Minimum waste allowance</t>
        </is>
      </c>
      <c r="B11" s="54" t="n">
        <v>0</v>
      </c>
      <c r="C11" s="9" t="inlineStr">
        <is>
          <t>Lower waste percentage allowed.</t>
        </is>
      </c>
    </row>
    <row r="12">
      <c r="A12" s="5" t="inlineStr">
        <is>
          <t>Maximum waste allowance</t>
        </is>
      </c>
      <c r="B12" s="54" t="n">
        <v>0.5</v>
      </c>
      <c r="C12" s="5" t="inlineStr">
        <is>
          <t>Upper waste percentage allowed.</t>
        </is>
      </c>
    </row>
    <row r="13">
      <c r="A13" s="9" t="inlineStr">
        <is>
          <t>Line price review threshold</t>
        </is>
      </c>
      <c r="B13" s="53" t="n">
        <v>7000</v>
      </c>
      <c r="C13" s="9" t="inlineStr">
        <is>
          <t>Prompts a human review when a line price is higher.</t>
        </is>
      </c>
    </row>
    <row r="14">
      <c r="A14" s="5" t="inlineStr">
        <is>
          <t>Minimum material unit cost</t>
        </is>
      </c>
      <c r="B14" s="53" t="n">
        <v>0</v>
      </c>
      <c r="C14" s="5" t="inlineStr">
        <is>
          <t>Lower material unit cost allowed.</t>
        </is>
      </c>
    </row>
    <row r="15">
      <c r="A15" s="9" t="inlineStr">
        <is>
          <t>Maximum material unit cost</t>
        </is>
      </c>
      <c r="B15" s="53" t="n">
        <v>100000</v>
      </c>
      <c r="C15" s="9" t="inlineStr">
        <is>
          <t>Upper material unit cost allowed.</t>
        </is>
      </c>
    </row>
  </sheetData>
  <autoFilter ref="A3:C15"/>
  <mergeCells count="1">
    <mergeCell ref="A1:L1"/>
  </mergeCells>
  <conditionalFormatting sqref="B5:B6">
    <cfRule type="expression" priority="1" dxfId="0" stopIfTrue="1">
      <formula>$B$5&gt;$B$6</formula>
    </cfRule>
  </conditionalFormatting>
  <conditionalFormatting sqref="B7:B8">
    <cfRule type="expression" priority="2" dxfId="0" stopIfTrue="1">
      <formula>$B$7&gt;$B$8</formula>
    </cfRule>
  </conditionalFormatting>
  <conditionalFormatting sqref="B9:B10">
    <cfRule type="expression" priority="3" dxfId="0" stopIfTrue="1">
      <formula>$B$9&gt;$B$10</formula>
    </cfRule>
  </conditionalFormatting>
  <conditionalFormatting sqref="B11:B12">
    <cfRule type="expression" priority="4" dxfId="0" stopIfTrue="1">
      <formula>$B$11&gt;$B$12</formula>
    </cfRule>
  </conditionalFormatting>
  <conditionalFormatting sqref="B14:B15">
    <cfRule type="expression" priority="5" dxfId="0" stopIfTrue="1">
      <formula>$B$14&gt;$B$15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Example HVAC Contractor</dc:creator>
  <dc:title xmlns:dc="http://purl.org/dc/elements/1.1/">HVAC Ductwork Estimate Spreadsheet</dc:title>
  <dc:description xmlns:dc="http://purl.org/dc/elements/1.1/">Field estimating workbook with fictional sample records.</dc:description>
  <dc:subject xmlns:dc="http://purl.org/dc/elements/1.1/">Fictional ductwork quantity, labor, cost, and price estimate</dc:subject>
  <dcterms:created xmlns:dcterms="http://purl.org/dc/terms/" xmlns:xsi="http://www.w3.org/2001/XMLSchema-instance" xsi:type="dcterms:W3CDTF">2026-09-11T19:45:01Z</dcterms:created>
  <dcterms:modified xmlns:dcterms="http://purl.org/dc/terms/" xmlns:xsi="http://www.w3.org/2001/XMLSchema-instance" xsi:type="dcterms:W3CDTF">2026-09-11T19:45:02+00:00Z</dcterms:modified>
</cp:coreProperties>
</file>