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hange Order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'Change Orders'!$A$4:$AA$104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20333D"/>
      <sz val="10"/>
    </font>
    <font>
      <name val="Arial"/>
      <i val="1"/>
      <color rgb="005F6F75"/>
      <sz val="9"/>
    </font>
    <font>
      <name val="Arial"/>
      <b val="1"/>
      <color rgb="0020333D"/>
      <sz val="10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E87524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/>
    </xf>
    <xf numFmtId="1" fontId="3" fillId="4" borderId="1" applyAlignment="1" pivotButton="0" quotePrefix="0" xfId="0">
      <alignment horizontal="right" vertical="top"/>
    </xf>
    <xf numFmtId="0" fontId="3" fillId="5" borderId="1" applyAlignment="1" pivotButton="0" quotePrefix="0" xfId="0">
      <alignment horizontal="left" vertical="top"/>
    </xf>
    <xf numFmtId="164" fontId="3" fillId="5" borderId="1" applyAlignment="1" pivotButton="0" quotePrefix="0" xfId="0">
      <alignment horizontal="right" vertical="top"/>
    </xf>
    <xf numFmtId="1" fontId="3" fillId="5" borderId="1" applyAlignment="1" pivotButton="0" quotePrefix="0" xfId="0">
      <alignment horizontal="right" vertical="top"/>
    </xf>
    <xf numFmtId="164" fontId="3" fillId="4" borderId="1" applyAlignment="1" pivotButton="0" quotePrefix="0" xfId="0">
      <alignment horizontal="right" vertical="top"/>
    </xf>
    <xf numFmtId="0" fontId="2" fillId="6" borderId="1" applyAlignment="1" pivotButton="0" quotePrefix="0" xfId="0">
      <alignment horizontal="left" vertical="top"/>
    </xf>
    <xf numFmtId="164" fontId="2" fillId="6" borderId="1" applyAlignment="1" pivotButton="0" quotePrefix="0" xfId="0">
      <alignment horizontal="right" vertical="top"/>
    </xf>
    <xf numFmtId="165" fontId="3" fillId="5" borderId="1" applyAlignment="1" pivotButton="0" quotePrefix="0" xfId="0">
      <alignment horizontal="right" vertical="top"/>
    </xf>
    <xf numFmtId="165" fontId="3" fillId="4" borderId="1" applyAlignment="1" pivotButton="0" quotePrefix="0" xfId="0">
      <alignment horizontal="right" vertical="top"/>
    </xf>
    <xf numFmtId="0" fontId="4" fillId="0" borderId="0" applyAlignment="1" pivotButton="0" quotePrefix="0" xfId="0">
      <alignment horizontal="left" vertical="top"/>
    </xf>
    <xf numFmtId="0" fontId="3" fillId="7" borderId="1" applyAlignment="1" pivotButton="0" quotePrefix="0" xfId="0">
      <alignment horizontal="left" vertical="top" wrapText="1"/>
    </xf>
    <xf numFmtId="165" fontId="3" fillId="7" borderId="1" applyAlignment="1" pivotButton="0" quotePrefix="0" xfId="0">
      <alignment horizontal="center" vertical="center" wrapText="1"/>
    </xf>
    <xf numFmtId="2" fontId="3" fillId="7" borderId="1" applyAlignment="1" pivotButton="0" quotePrefix="0" xfId="0">
      <alignment horizontal="right" vertical="top"/>
    </xf>
    <xf numFmtId="0" fontId="3" fillId="7" borderId="1" applyAlignment="1" pivotButton="0" quotePrefix="0" xfId="0">
      <alignment horizontal="center" vertical="center" wrapText="1"/>
    </xf>
    <xf numFmtId="164" fontId="3" fillId="7" borderId="1" applyAlignment="1" pivotButton="0" quotePrefix="0" xfId="0">
      <alignment horizontal="right" vertical="top"/>
    </xf>
    <xf numFmtId="10" fontId="3" fillId="7" borderId="1" applyAlignment="1" pivotButton="0" quotePrefix="0" xfId="0">
      <alignment horizontal="right" vertical="top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/>
    </xf>
    <xf numFmtId="165" fontId="3" fillId="7" borderId="1" applyAlignment="1" pivotButton="0" quotePrefix="0" xfId="0">
      <alignment horizontal="right" vertical="top"/>
    </xf>
    <xf numFmtId="0" fontId="0" fillId="3" borderId="1" pivotButton="0" quotePrefix="0" xfId="0"/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rial"/>
        <b val="1"/>
        <color rgb="00FFFFFF"/>
        <sz val="10"/>
      </font>
      <fill>
        <patternFill patternType="solid">
          <fgColor rgb="00C6532F"/>
        </patternFill>
      </fill>
    </dxf>
    <dxf>
      <font>
        <name val="Arial"/>
        <b val="1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Change Orders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42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21" customWidth="1" min="4" max="4"/>
    <col width="12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HVAC Change Order Calculator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/>
    <row r="3">
      <c r="A3" s="4" t="inlineStr">
        <is>
          <t>Indicator</t>
        </is>
      </c>
      <c r="B3" s="4" t="inlineStr">
        <is>
          <t>Calculated Value</t>
        </is>
      </c>
      <c r="D3" s="4" t="inlineStr">
        <is>
          <t>Entered Status</t>
        </is>
      </c>
      <c r="E3" s="4" t="inlineStr">
        <is>
          <t>Count</t>
        </is>
      </c>
    </row>
    <row r="4">
      <c r="A4" s="5" t="inlineStr">
        <is>
          <t>Change orders entered</t>
        </is>
      </c>
      <c r="B4" s="6">
        <f>COUNTIF('Change Orders'!$A$5:$A$104,"&lt;&gt;")</f>
        <v/>
      </c>
      <c r="D4" s="5" t="inlineStr">
        <is>
          <t>Draft</t>
        </is>
      </c>
      <c r="E4" s="6">
        <f>COUNTIF('Change Orders'!$S$5:$S$104,$D4)</f>
        <v/>
      </c>
    </row>
    <row r="5">
      <c r="A5" s="7" t="inlineStr">
        <is>
          <t>Total direct cost</t>
        </is>
      </c>
      <c r="B5" s="8">
        <f>IF($B$4=0,"",SUM('Change Orders'!$V$5:$V$104))</f>
        <v/>
      </c>
      <c r="D5" s="7" t="inlineStr">
        <is>
          <t>Pending review</t>
        </is>
      </c>
      <c r="E5" s="9">
        <f>COUNTIF('Change Orders'!$S$5:$S$104,$D5)</f>
        <v/>
      </c>
    </row>
    <row r="6">
      <c r="A6" s="5" t="inlineStr">
        <is>
          <t>Original allowance total</t>
        </is>
      </c>
      <c r="B6" s="10">
        <f>IF($B$4=0,"",SUM('Change Orders'!$N$5:$N$104))</f>
        <v/>
      </c>
      <c r="D6" s="5" t="inlineStr">
        <is>
          <t>Approved</t>
        </is>
      </c>
      <c r="E6" s="6">
        <f>COUNTIF('Change Orders'!$S$5:$S$104,$D6)</f>
        <v/>
      </c>
    </row>
    <row r="7">
      <c r="A7" s="11" t="inlineStr">
        <is>
          <t>Calculated change price</t>
        </is>
      </c>
      <c r="B7" s="12">
        <f>IF($B$4=0,"",SUM('Change Orders'!$Z$5:$Z$104))</f>
        <v/>
      </c>
      <c r="D7" s="7" t="inlineStr">
        <is>
          <t>Declined</t>
        </is>
      </c>
      <c r="E7" s="9">
        <f>COUNTIF('Change Orders'!$S$5:$S$104,$D7)</f>
        <v/>
      </c>
    </row>
    <row r="8">
      <c r="A8" s="5" t="inlineStr">
        <is>
          <t>Approved and completed value</t>
        </is>
      </c>
      <c r="B8" s="10">
        <f>IF($B$4=0,"",SUMIF('Change Orders'!$S$5:$S$104,"Approved",'Change Orders'!$Z$5:$Z$104)+SUMIF('Change Orders'!$S$5:$S$104,"Completed",'Change Orders'!$Z$5:$Z$104))</f>
        <v/>
      </c>
      <c r="D8" s="5" t="inlineStr">
        <is>
          <t>Completed</t>
        </is>
      </c>
      <c r="E8" s="6">
        <f>COUNTIF('Change Orders'!$S$5:$S$104,$D8)</f>
        <v/>
      </c>
    </row>
    <row r="9">
      <c r="A9" s="7" t="inlineStr">
        <is>
          <t>Pending review value</t>
        </is>
      </c>
      <c r="B9" s="8">
        <f>IF($B$4=0,"",SUMIF('Change Orders'!$S$5:$S$104,"Pending review",'Change Orders'!$Z$5:$Z$104))</f>
        <v/>
      </c>
    </row>
    <row r="10">
      <c r="A10" s="5" t="inlineStr">
        <is>
          <t>Average entered price</t>
        </is>
      </c>
      <c r="B10" s="10">
        <f>IFERROR(SUM('Change Orders'!$Z$5:$Z$104)/COUNT('Change Orders'!$Z$5:$Z$104),"")</f>
        <v/>
      </c>
    </row>
    <row r="11">
      <c r="A11" s="7" t="inlineStr">
        <is>
          <t>Rows flagged for human check</t>
        </is>
      </c>
      <c r="B11" s="9">
        <f>COUNTIF('Change Orders'!$AA$5:$AA$104,"?*")</f>
        <v/>
      </c>
    </row>
    <row r="12">
      <c r="A12" s="5" t="inlineStr">
        <is>
          <t>Credits or negative values</t>
        </is>
      </c>
      <c r="B12" s="6">
        <f>COUNTIF('Change Orders'!$Z$5:$Z$104,"&lt;0")</f>
        <v/>
      </c>
    </row>
    <row r="13">
      <c r="A13" s="7" t="inlineStr">
        <is>
          <t>Earliest entered date</t>
        </is>
      </c>
      <c r="B13" s="13">
        <f>IF(COUNT('Change Orders'!$B$5:$B$104)=0,"",MIN('Change Orders'!$B$5:$B$104))</f>
        <v/>
      </c>
    </row>
    <row r="14">
      <c r="A14" s="5" t="inlineStr">
        <is>
          <t>Latest entered date</t>
        </is>
      </c>
      <c r="B14" s="14">
        <f>IF(COUNT('Change Orders'!$B$5:$B$104)=0,"",MAX('Change Orders'!$B$5:$B$104))</f>
        <v/>
      </c>
    </row>
  </sheetData>
  <mergeCells count="1">
    <mergeCell ref="A1:L1"/>
  </mergeCells>
  <conditionalFormatting sqref="B11">
    <cfRule type="expression" priority="1" dxfId="0" stopIfTrue="1">
      <formula>$B11&gt;0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104"/>
  <sheetViews>
    <sheetView showGridLines="0" workbookViewId="0">
      <pane xSplit="7" ySplit="4" topLeftCell="H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28" customWidth="1" min="3" max="3"/>
    <col width="28" customWidth="1" min="4" max="4"/>
    <col width="27" customWidth="1" min="5" max="5"/>
    <col width="27" customWidth="1" min="6" max="6"/>
    <col width="45" customWidth="1" min="7" max="7"/>
    <col width="10" customWidth="1" min="8" max="8"/>
    <col width="10" customWidth="1" min="9" max="9"/>
    <col width="12" customWidth="1" min="10" max="10"/>
    <col width="17" customWidth="1" min="11" max="11"/>
    <col width="17" customWidth="1" min="12" max="12"/>
    <col width="13" customWidth="1" min="13" max="13"/>
    <col width="17" customWidth="1" min="14" max="14"/>
    <col width="17" customWidth="1" min="15" max="15"/>
    <col width="14" customWidth="1" min="16" max="16"/>
    <col width="16" customWidth="1" min="17" max="17"/>
    <col width="22" customWidth="1" min="18" max="18"/>
    <col width="17" customWidth="1" min="19" max="19"/>
    <col width="14" customWidth="1" min="20" max="20"/>
    <col width="14" customWidth="1" min="21" max="21"/>
    <col width="14" customWidth="1" min="22" max="22"/>
    <col width="18" customWidth="1" min="23" max="23"/>
    <col width="15" customWidth="1" min="24" max="24"/>
    <col width="13" customWidth="1" min="25" max="25"/>
    <col width="18" customWidth="1" min="26" max="26"/>
    <col width="34" customWidth="1" min="27" max="27"/>
  </cols>
  <sheetData>
    <row r="1" ht="28" customHeight="1">
      <c r="A1" s="1" t="inlineStr">
        <is>
          <t>HVAC Change Order Calculator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3" t="n"/>
    </row>
    <row r="2" ht="20" customHeight="1">
      <c r="A2" s="15" t="inlineStr">
        <is>
          <t>Enter scope and pricing inputs in light orange cells. Review flags request a human check.</t>
        </is>
      </c>
    </row>
    <row r="3"/>
    <row r="4" ht="38" customHeight="1">
      <c r="A4" s="4" t="inlineStr">
        <is>
          <t>Change Order ID</t>
        </is>
      </c>
      <c r="B4" s="4" t="inlineStr">
        <is>
          <t>Date</t>
        </is>
      </c>
      <c r="C4" s="4" t="inlineStr">
        <is>
          <t>Customer</t>
        </is>
      </c>
      <c r="D4" s="4" t="inlineStr">
        <is>
          <t>Job</t>
        </is>
      </c>
      <c r="E4" s="4" t="inlineStr">
        <is>
          <t>Equipment</t>
        </is>
      </c>
      <c r="F4" s="4" t="inlineStr">
        <is>
          <t>Technician</t>
        </is>
      </c>
      <c r="G4" s="4" t="inlineStr">
        <is>
          <t>Description</t>
        </is>
      </c>
      <c r="H4" s="4" t="inlineStr">
        <is>
          <t>Quantity</t>
        </is>
      </c>
      <c r="I4" s="4" t="inlineStr">
        <is>
          <t>Unit</t>
        </is>
      </c>
      <c r="J4" s="4" t="inlineStr">
        <is>
          <t>Labor Hours</t>
        </is>
      </c>
      <c r="K4" s="4" t="inlineStr">
        <is>
          <t>Labor Rate Override</t>
        </is>
      </c>
      <c r="L4" s="4" t="inlineStr">
        <is>
          <t>Material Unit Cost</t>
        </is>
      </c>
      <c r="M4" s="4" t="inlineStr">
        <is>
          <t>Other Cost</t>
        </is>
      </c>
      <c r="N4" s="4" t="inlineStr">
        <is>
          <t>Original Allowance</t>
        </is>
      </c>
      <c r="O4" s="4" t="inlineStr">
        <is>
          <t>Markup % Override</t>
        </is>
      </c>
      <c r="P4" s="4" t="inlineStr">
        <is>
          <t>Taxable Cost</t>
        </is>
      </c>
      <c r="Q4" s="4" t="inlineStr">
        <is>
          <t>Tax Rate Override</t>
        </is>
      </c>
      <c r="R4" s="4" t="inlineStr">
        <is>
          <t>Responsibility</t>
        </is>
      </c>
      <c r="S4" s="4" t="inlineStr">
        <is>
          <t>Status</t>
        </is>
      </c>
      <c r="T4" s="4" t="inlineStr">
        <is>
          <t>Labor Cost</t>
        </is>
      </c>
      <c r="U4" s="4" t="inlineStr">
        <is>
          <t>Material Cost</t>
        </is>
      </c>
      <c r="V4" s="4" t="inlineStr">
        <is>
          <t>Direct Cost</t>
        </is>
      </c>
      <c r="W4" s="4" t="inlineStr">
        <is>
          <t>Allowance Variance</t>
        </is>
      </c>
      <c r="X4" s="4" t="inlineStr">
        <is>
          <t>Markup Amount</t>
        </is>
      </c>
      <c r="Y4" s="4" t="inlineStr">
        <is>
          <t>Tax Amount</t>
        </is>
      </c>
      <c r="Z4" s="4" t="inlineStr">
        <is>
          <t>Change Order Price</t>
        </is>
      </c>
      <c r="AA4" s="4" t="inlineStr">
        <is>
          <t>Review Alert</t>
        </is>
      </c>
    </row>
    <row r="5" ht="30" customHeight="1">
      <c r="A5" s="16" t="inlineStr">
        <is>
          <t>DEMO-CO-26-001</t>
        </is>
      </c>
      <c r="B5" s="17" t="n">
        <v>45912</v>
      </c>
      <c r="C5" s="16" t="inlineStr">
        <is>
          <t>Bluebird Demo Market (Fictional)</t>
        </is>
      </c>
      <c r="D5" s="16" t="inlineStr">
        <is>
          <t>Bluebird Demo Remodel (Fictional)</t>
        </is>
      </c>
      <c r="E5" s="16" t="inlineStr">
        <is>
          <t>RTU-1 Demo Asset (7.5 ton)</t>
        </is>
      </c>
      <c r="F5" s="16" t="inlineStr">
        <is>
          <t>Casey Sample (Fictional)</t>
        </is>
      </c>
      <c r="G5" s="16" t="inlineStr">
        <is>
          <t>Add 18 feet of insulated supply duct after a fictional layout revision.</t>
        </is>
      </c>
      <c r="H5" s="18" t="n">
        <v>18</v>
      </c>
      <c r="I5" s="19" t="inlineStr">
        <is>
          <t>ft</t>
        </is>
      </c>
      <c r="J5" s="18" t="n">
        <v>6.5</v>
      </c>
      <c r="K5" s="20" t="n"/>
      <c r="L5" s="20" t="n">
        <v>80</v>
      </c>
      <c r="M5" s="20" t="n">
        <v>180</v>
      </c>
      <c r="N5" s="20" t="n">
        <v>900</v>
      </c>
      <c r="O5" s="21" t="n"/>
      <c r="P5" s="20" t="n">
        <v>1620</v>
      </c>
      <c r="Q5" s="21" t="n"/>
      <c r="R5" s="16" t="inlineStr">
        <is>
          <t>Customer request</t>
        </is>
      </c>
      <c r="S5" s="16" t="inlineStr">
        <is>
          <t>Pending review</t>
        </is>
      </c>
      <c r="T5" s="10">
        <f>IF($J5="","",IFERROR($J5*IF($K5="",Assumptions!$B$4,$K5),""))</f>
        <v/>
      </c>
      <c r="U5" s="10">
        <f>IF(OR($H5="",$L5=""),"",IFERROR($H5*$L5,""))</f>
        <v/>
      </c>
      <c r="V5" s="10">
        <f>IF(AND($T5="",$U5="",$M5=""),"",IFERROR(SUM($T5,$U5,$M5),""))</f>
        <v/>
      </c>
      <c r="W5" s="10">
        <f>IF(AND($V5="",$N5=""),"",IFERROR(IF($V5="",0,$V5)-IF($N5="",0,$N5),""))</f>
        <v/>
      </c>
      <c r="X5" s="10">
        <f>IF($W5="","",IFERROR($W5*IF($O5="",Assumptions!$B$5,$O5),""))</f>
        <v/>
      </c>
      <c r="Y5" s="10">
        <f>IF($P5="","",IFERROR($P5*IF($Q5="",Assumptions!$B$6,$Q5),""))</f>
        <v/>
      </c>
      <c r="Z5" s="10">
        <f>IF(AND($W5="",$Y5=""),"",IFERROR(SUM($W5,$X5,$Y5),""))</f>
        <v/>
      </c>
      <c r="AA5" s="22">
        <f>IF(COUNTA($A5:$S5)=0,"",IF($A5="","Check ID, ","")&amp;IF(AND($A5&lt;&gt;"",COUNTIF($A$5:$A$104,$A5)&gt;1),"Duplicate ID, ","")&amp;IF($B5="","Check date, ",IF(OR($B5&lt;Assumptions!$B$8,$B5&gt;Assumptions!$B$9),"Check date range, ",""))&amp;IF($G5="","Check description, ","")&amp;IF($S5="","Check status, ","")&amp;IF($J5&gt;Assumptions!$B$7,"Check labor hours, ","")&amp;IF(AND($Z5&lt;&gt;"",ABS($Z5)&gt;Assumptions!$B$10),"Check price, ","")&amp;IF(AND($P5&lt;&gt;"",$V5&lt;&gt;"",$P5&gt;$V5),"Check taxable cost, ",""))</f>
        <v/>
      </c>
    </row>
    <row r="6" ht="30" customHeight="1">
      <c r="A6" s="16" t="inlineStr">
        <is>
          <t>DEMO-CO-26-002</t>
        </is>
      </c>
      <c r="B6" s="17" t="n">
        <v>45957</v>
      </c>
      <c r="C6" s="16" t="inlineStr">
        <is>
          <t>Cedar Lane Sample Offices (Fictional)</t>
        </is>
      </c>
      <c r="D6" s="16" t="inlineStr">
        <is>
          <t>Cedar Lane Sample Suite (Fictional)</t>
        </is>
      </c>
      <c r="E6" s="16" t="inlineStr">
        <is>
          <t>AHU-2 Demo Asset (5 ton)</t>
        </is>
      </c>
      <c r="F6" s="16" t="inlineStr">
        <is>
          <t>Morgan Example (Fictional)</t>
        </is>
      </c>
      <c r="G6" s="16" t="inlineStr">
        <is>
          <t>Relocate one demo thermostat after a partition location changed.</t>
        </is>
      </c>
      <c r="H6" s="18" t="n">
        <v>1</v>
      </c>
      <c r="I6" s="19" t="inlineStr">
        <is>
          <t>each</t>
        </is>
      </c>
      <c r="J6" s="18" t="n">
        <v>3</v>
      </c>
      <c r="K6" s="20" t="n">
        <v>105</v>
      </c>
      <c r="L6" s="20" t="n">
        <v>275</v>
      </c>
      <c r="M6" s="20" t="n">
        <v>0</v>
      </c>
      <c r="N6" s="20" t="n">
        <v>0</v>
      </c>
      <c r="O6" s="21" t="n">
        <v>0.12</v>
      </c>
      <c r="P6" s="20" t="n">
        <v>275</v>
      </c>
      <c r="Q6" s="21" t="n">
        <v>0</v>
      </c>
      <c r="R6" s="16" t="inlineStr">
        <is>
          <t>Design clarification</t>
        </is>
      </c>
      <c r="S6" s="16" t="inlineStr">
        <is>
          <t>Approved</t>
        </is>
      </c>
      <c r="T6" s="8">
        <f>IF($J6="","",IFERROR($J6*IF($K6="",Assumptions!$B$4,$K6),""))</f>
        <v/>
      </c>
      <c r="U6" s="8">
        <f>IF(OR($H6="",$L6=""),"",IFERROR($H6*$L6,""))</f>
        <v/>
      </c>
      <c r="V6" s="8">
        <f>IF(AND($T6="",$U6="",$M6=""),"",IFERROR(SUM($T6,$U6,$M6),""))</f>
        <v/>
      </c>
      <c r="W6" s="8">
        <f>IF(AND($V6="",$N6=""),"",IFERROR(IF($V6="",0,$V6)-IF($N6="",0,$N6),""))</f>
        <v/>
      </c>
      <c r="X6" s="8">
        <f>IF($W6="","",IFERROR($W6*IF($O6="",Assumptions!$B$5,$O6),""))</f>
        <v/>
      </c>
      <c r="Y6" s="8">
        <f>IF($P6="","",IFERROR($P6*IF($Q6="",Assumptions!$B$6,$Q6),""))</f>
        <v/>
      </c>
      <c r="Z6" s="8">
        <f>IF(AND($W6="",$Y6=""),"",IFERROR(SUM($W6,$X6,$Y6),""))</f>
        <v/>
      </c>
      <c r="AA6" s="23">
        <f>IF(COUNTA($A6:$S6)=0,"",IF($A6="","Check ID, ","")&amp;IF(AND($A6&lt;&gt;"",COUNTIF($A$5:$A$104,$A6)&gt;1),"Duplicate ID, ","")&amp;IF($B6="","Check date, ",IF(OR($B6&lt;Assumptions!$B$8,$B6&gt;Assumptions!$B$9),"Check date range, ",""))&amp;IF($G6="","Check description, ","")&amp;IF($S6="","Check status, ","")&amp;IF($J6&gt;Assumptions!$B$7,"Check labor hours, ","")&amp;IF(AND($Z6&lt;&gt;"",ABS($Z6)&gt;Assumptions!$B$10),"Check price, ","")&amp;IF(AND($P6&lt;&gt;"",$V6&lt;&gt;"",$P6&gt;$V6),"Check taxable cost, ",""))</f>
        <v/>
      </c>
    </row>
    <row r="7" ht="30" customHeight="1">
      <c r="A7" s="16" t="inlineStr">
        <is>
          <t>DEMO-CO-26-003</t>
        </is>
      </c>
      <c r="B7" s="17" t="n">
        <v>46007</v>
      </c>
      <c r="C7" s="16" t="inlineStr">
        <is>
          <t>Northstar Test Kitchen (Fictional)</t>
        </is>
      </c>
      <c r="D7" s="16" t="inlineStr">
        <is>
          <t>Northstar Test Kitchen Fit-Out (Fictional)</t>
        </is>
      </c>
      <c r="E7" s="16" t="inlineStr">
        <is>
          <t>MAU-1 Demo Asset (2,500 CFM)</t>
        </is>
      </c>
      <c r="F7" s="16" t="inlineStr">
        <is>
          <t>Riley Demo (Fictional)</t>
        </is>
      </c>
      <c r="G7" s="16" t="inlineStr">
        <is>
          <t>Add a fictional crane rescheduling charge after site access changed.</t>
        </is>
      </c>
      <c r="H7" s="18" t="n">
        <v>1</v>
      </c>
      <c r="I7" s="19" t="inlineStr">
        <is>
          <t>lot</t>
        </is>
      </c>
      <c r="J7" s="18" t="n">
        <v>4</v>
      </c>
      <c r="K7" s="20" t="n"/>
      <c r="L7" s="20" t="n">
        <v>0</v>
      </c>
      <c r="M7" s="20" t="n">
        <v>900</v>
      </c>
      <c r="N7" s="20" t="n">
        <v>500</v>
      </c>
      <c r="O7" s="21" t="n"/>
      <c r="P7" s="20" t="n">
        <v>900</v>
      </c>
      <c r="Q7" s="21" t="n"/>
      <c r="R7" s="16" t="inlineStr">
        <is>
          <t>Customer request</t>
        </is>
      </c>
      <c r="S7" s="16" t="inlineStr">
        <is>
          <t>Draft</t>
        </is>
      </c>
      <c r="T7" s="10">
        <f>IF($J7="","",IFERROR($J7*IF($K7="",Assumptions!$B$4,$K7),""))</f>
        <v/>
      </c>
      <c r="U7" s="10">
        <f>IF(OR($H7="",$L7=""),"",IFERROR($H7*$L7,""))</f>
        <v/>
      </c>
      <c r="V7" s="10">
        <f>IF(AND($T7="",$U7="",$M7=""),"",IFERROR(SUM($T7,$U7,$M7),""))</f>
        <v/>
      </c>
      <c r="W7" s="10">
        <f>IF(AND($V7="",$N7=""),"",IFERROR(IF($V7="",0,$V7)-IF($N7="",0,$N7),""))</f>
        <v/>
      </c>
      <c r="X7" s="10">
        <f>IF($W7="","",IFERROR($W7*IF($O7="",Assumptions!$B$5,$O7),""))</f>
        <v/>
      </c>
      <c r="Y7" s="10">
        <f>IF($P7="","",IFERROR($P7*IF($Q7="",Assumptions!$B$6,$Q7),""))</f>
        <v/>
      </c>
      <c r="Z7" s="10">
        <f>IF(AND($W7="",$Y7=""),"",IFERROR(SUM($W7,$X7,$Y7),""))</f>
        <v/>
      </c>
      <c r="AA7" s="22">
        <f>IF(COUNTA($A7:$S7)=0,"",IF($A7="","Check ID, ","")&amp;IF(AND($A7&lt;&gt;"",COUNTIF($A$5:$A$104,$A7)&gt;1),"Duplicate ID, ","")&amp;IF($B7="","Check date, ",IF(OR($B7&lt;Assumptions!$B$8,$B7&gt;Assumptions!$B$9),"Check date range, ",""))&amp;IF($G7="","Check description, ","")&amp;IF($S7="","Check status, ","")&amp;IF($J7&gt;Assumptions!$B$7,"Check labor hours, ","")&amp;IF(AND($Z7&lt;&gt;"",ABS($Z7)&gt;Assumptions!$B$10),"Check price, ","")&amp;IF(AND($P7&lt;&gt;"",$V7&lt;&gt;"",$P7&gt;$V7),"Check taxable cost, ",""))</f>
        <v/>
      </c>
    </row>
    <row r="8" ht="30" customHeight="1">
      <c r="A8" s="16" t="inlineStr">
        <is>
          <t>DEMO-CO-26-004</t>
        </is>
      </c>
      <c r="B8" s="17" t="n">
        <v>46057</v>
      </c>
      <c r="C8" s="16" t="inlineStr">
        <is>
          <t>Juniper Mock Library (Fictional)</t>
        </is>
      </c>
      <c r="D8" s="16" t="inlineStr">
        <is>
          <t>Juniper Mock Reading Room (Fictional)</t>
        </is>
      </c>
      <c r="E8" s="16" t="inlineStr">
        <is>
          <t>VAV-3 Demo Asset (1,200 CFM)</t>
        </is>
      </c>
      <c r="F8" s="16" t="inlineStr">
        <is>
          <t>Taylor Placeholder (Fictional)</t>
        </is>
      </c>
      <c r="G8" s="16" t="inlineStr">
        <is>
          <t>Add two return grilles for the fictional revised ceiling plan.</t>
        </is>
      </c>
      <c r="H8" s="18" t="n">
        <v>2</v>
      </c>
      <c r="I8" s="19" t="inlineStr">
        <is>
          <t>each</t>
        </is>
      </c>
      <c r="J8" s="18" t="n">
        <v>5.5</v>
      </c>
      <c r="K8" s="20" t="n"/>
      <c r="L8" s="20" t="n">
        <v>320</v>
      </c>
      <c r="M8" s="20" t="n">
        <v>50</v>
      </c>
      <c r="N8" s="20" t="n">
        <v>400</v>
      </c>
      <c r="O8" s="21" t="n"/>
      <c r="P8" s="20" t="n">
        <v>690</v>
      </c>
      <c r="Q8" s="21" t="n"/>
      <c r="R8" s="16" t="inlineStr">
        <is>
          <t>Design clarification</t>
        </is>
      </c>
      <c r="S8" s="16" t="inlineStr">
        <is>
          <t>Completed</t>
        </is>
      </c>
      <c r="T8" s="8">
        <f>IF($J8="","",IFERROR($J8*IF($K8="",Assumptions!$B$4,$K8),""))</f>
        <v/>
      </c>
      <c r="U8" s="8">
        <f>IF(OR($H8="",$L8=""),"",IFERROR($H8*$L8,""))</f>
        <v/>
      </c>
      <c r="V8" s="8">
        <f>IF(AND($T8="",$U8="",$M8=""),"",IFERROR(SUM($T8,$U8,$M8),""))</f>
        <v/>
      </c>
      <c r="W8" s="8">
        <f>IF(AND($V8="",$N8=""),"",IFERROR(IF($V8="",0,$V8)-IF($N8="",0,$N8),""))</f>
        <v/>
      </c>
      <c r="X8" s="8">
        <f>IF($W8="","",IFERROR($W8*IF($O8="",Assumptions!$B$5,$O8),""))</f>
        <v/>
      </c>
      <c r="Y8" s="8">
        <f>IF($P8="","",IFERROR($P8*IF($Q8="",Assumptions!$B$6,$Q8),""))</f>
        <v/>
      </c>
      <c r="Z8" s="8">
        <f>IF(AND($W8="",$Y8=""),"",IFERROR(SUM($W8,$X8,$Y8),""))</f>
        <v/>
      </c>
      <c r="AA8" s="23">
        <f>IF(COUNTA($A8:$S8)=0,"",IF($A8="","Check ID, ","")&amp;IF(AND($A8&lt;&gt;"",COUNTIF($A$5:$A$104,$A8)&gt;1),"Duplicate ID, ","")&amp;IF($B8="","Check date, ",IF(OR($B8&lt;Assumptions!$B$8,$B8&gt;Assumptions!$B$9),"Check date range, ",""))&amp;IF($G8="","Check description, ","")&amp;IF($S8="","Check status, ","")&amp;IF($J8&gt;Assumptions!$B$7,"Check labor hours, ","")&amp;IF(AND($Z8&lt;&gt;"",ABS($Z8)&gt;Assumptions!$B$10),"Check price, ","")&amp;IF(AND($P8&lt;&gt;"",$V8&lt;&gt;"",$P8&gt;$V8),"Check taxable cost, ",""))</f>
        <v/>
      </c>
    </row>
    <row r="9" ht="30" customHeight="1">
      <c r="A9" s="16" t="inlineStr">
        <is>
          <t>DEMO-CO-26-005</t>
        </is>
      </c>
      <c r="B9" s="17" t="n">
        <v>46097</v>
      </c>
      <c r="C9" s="16" t="inlineStr">
        <is>
          <t>Copper Kettle Demo Cafe (Fictional)</t>
        </is>
      </c>
      <c r="D9" s="16" t="inlineStr">
        <is>
          <t>Copper Kettle Demo Addition (Fictional)</t>
        </is>
      </c>
      <c r="E9" s="16" t="inlineStr">
        <is>
          <t>HP-2 Demo Asset (3 ton)</t>
        </is>
      </c>
      <c r="F9" s="16" t="inlineStr">
        <is>
          <t>Casey Sample (Fictional)</t>
        </is>
      </c>
      <c r="G9" s="16" t="inlineStr">
        <is>
          <t>Upgrade the fictional heat pump selection after the requested scope expanded.</t>
        </is>
      </c>
      <c r="H9" s="18" t="n">
        <v>1</v>
      </c>
      <c r="I9" s="19" t="inlineStr">
        <is>
          <t>each</t>
        </is>
      </c>
      <c r="J9" s="18" t="n">
        <v>12</v>
      </c>
      <c r="K9" s="20" t="n"/>
      <c r="L9" s="20" t="n">
        <v>4200</v>
      </c>
      <c r="M9" s="20" t="n">
        <v>350</v>
      </c>
      <c r="N9" s="20" t="n">
        <v>3600</v>
      </c>
      <c r="O9" s="21" t="n">
        <v>0.18</v>
      </c>
      <c r="P9" s="20" t="n">
        <v>4550</v>
      </c>
      <c r="Q9" s="21" t="n"/>
      <c r="R9" s="16" t="inlineStr">
        <is>
          <t>Customer request</t>
        </is>
      </c>
      <c r="S9" s="16" t="inlineStr">
        <is>
          <t>Pending review</t>
        </is>
      </c>
      <c r="T9" s="10">
        <f>IF($J9="","",IFERROR($J9*IF($K9="",Assumptions!$B$4,$K9),""))</f>
        <v/>
      </c>
      <c r="U9" s="10">
        <f>IF(OR($H9="",$L9=""),"",IFERROR($H9*$L9,""))</f>
        <v/>
      </c>
      <c r="V9" s="10">
        <f>IF(AND($T9="",$U9="",$M9=""),"",IFERROR(SUM($T9,$U9,$M9),""))</f>
        <v/>
      </c>
      <c r="W9" s="10">
        <f>IF(AND($V9="",$N9=""),"",IFERROR(IF($V9="",0,$V9)-IF($N9="",0,$N9),""))</f>
        <v/>
      </c>
      <c r="X9" s="10">
        <f>IF($W9="","",IFERROR($W9*IF($O9="",Assumptions!$B$5,$O9),""))</f>
        <v/>
      </c>
      <c r="Y9" s="10">
        <f>IF($P9="","",IFERROR($P9*IF($Q9="",Assumptions!$B$6,$Q9),""))</f>
        <v/>
      </c>
      <c r="Z9" s="10">
        <f>IF(AND($W9="",$Y9=""),"",IFERROR(SUM($W9,$X9,$Y9),""))</f>
        <v/>
      </c>
      <c r="AA9" s="22">
        <f>IF(COUNTA($A9:$S9)=0,"",IF($A9="","Check ID, ","")&amp;IF(AND($A9&lt;&gt;"",COUNTIF($A$5:$A$104,$A9)&gt;1),"Duplicate ID, ","")&amp;IF($B9="","Check date, ",IF(OR($B9&lt;Assumptions!$B$8,$B9&gt;Assumptions!$B$9),"Check date range, ",""))&amp;IF($G9="","Check description, ","")&amp;IF($S9="","Check status, ","")&amp;IF($J9&gt;Assumptions!$B$7,"Check labor hours, ","")&amp;IF(AND($Z9&lt;&gt;"",ABS($Z9)&gt;Assumptions!$B$10),"Check price, ","")&amp;IF(AND($P9&lt;&gt;"",$V9&lt;&gt;"",$P9&gt;$V9),"Check taxable cost, ",""))</f>
        <v/>
      </c>
    </row>
    <row r="10" ht="30" customHeight="1">
      <c r="A10" s="16" t="inlineStr">
        <is>
          <t>DEMO-CO-26-006</t>
        </is>
      </c>
      <c r="B10" s="17" t="n">
        <v>46137</v>
      </c>
      <c r="C10" s="16" t="inlineStr">
        <is>
          <t>Maple Stage Sample Theater (Fictional)</t>
        </is>
      </c>
      <c r="D10" s="16" t="inlineStr">
        <is>
          <t>Maple Stage Sample Renovation (Fictional)</t>
        </is>
      </c>
      <c r="E10" s="16" t="inlineStr">
        <is>
          <t>CU-4 Demo Asset (4 ton)</t>
        </is>
      </c>
      <c r="F10" s="16" t="inlineStr">
        <is>
          <t>Morgan Example (Fictional)</t>
        </is>
      </c>
      <c r="G10" s="16" t="inlineStr">
        <is>
          <t>Replace 35 feet of demo refrigerant line after fictional handling damage.</t>
        </is>
      </c>
      <c r="H10" s="18" t="n">
        <v>35</v>
      </c>
      <c r="I10" s="19" t="inlineStr">
        <is>
          <t>ft</t>
        </is>
      </c>
      <c r="J10" s="18" t="n">
        <v>8</v>
      </c>
      <c r="K10" s="20" t="n"/>
      <c r="L10" s="20" t="n">
        <v>20</v>
      </c>
      <c r="M10" s="20" t="n">
        <v>0</v>
      </c>
      <c r="N10" s="20" t="n">
        <v>2000</v>
      </c>
      <c r="O10" s="21" t="n"/>
      <c r="P10" s="20" t="n">
        <v>700</v>
      </c>
      <c r="Q10" s="21" t="n"/>
      <c r="R10" s="16" t="inlineStr">
        <is>
          <t>Contractor correction</t>
        </is>
      </c>
      <c r="S10" s="16" t="inlineStr">
        <is>
          <t>Declined</t>
        </is>
      </c>
      <c r="T10" s="8">
        <f>IF($J10="","",IFERROR($J10*IF($K10="",Assumptions!$B$4,$K10),""))</f>
        <v/>
      </c>
      <c r="U10" s="8">
        <f>IF(OR($H10="",$L10=""),"",IFERROR($H10*$L10,""))</f>
        <v/>
      </c>
      <c r="V10" s="8">
        <f>IF(AND($T10="",$U10="",$M10=""),"",IFERROR(SUM($T10,$U10,$M10),""))</f>
        <v/>
      </c>
      <c r="W10" s="8">
        <f>IF(AND($V10="",$N10=""),"",IFERROR(IF($V10="",0,$V10)-IF($N10="",0,$N10),""))</f>
        <v/>
      </c>
      <c r="X10" s="8">
        <f>IF($W10="","",IFERROR($W10*IF($O10="",Assumptions!$B$5,$O10),""))</f>
        <v/>
      </c>
      <c r="Y10" s="8">
        <f>IF($P10="","",IFERROR($P10*IF($Q10="",Assumptions!$B$6,$Q10),""))</f>
        <v/>
      </c>
      <c r="Z10" s="8">
        <f>IF(AND($W10="",$Y10=""),"",IFERROR(SUM($W10,$X10,$Y10),""))</f>
        <v/>
      </c>
      <c r="AA10" s="23">
        <f>IF(COUNTA($A10:$S10)=0,"",IF($A10="","Check ID, ","")&amp;IF(AND($A10&lt;&gt;"",COUNTIF($A$5:$A$104,$A10)&gt;1),"Duplicate ID, ","")&amp;IF($B10="","Check date, ",IF(OR($B10&lt;Assumptions!$B$8,$B10&gt;Assumptions!$B$9),"Check date range, ",""))&amp;IF($G10="","Check description, ","")&amp;IF($S10="","Check status, ","")&amp;IF($J10&gt;Assumptions!$B$7,"Check labor hours, ","")&amp;IF(AND($Z10&lt;&gt;"",ABS($Z10)&gt;Assumptions!$B$10),"Check price, ","")&amp;IF(AND($P10&lt;&gt;"",$V10&lt;&gt;"",$P10&gt;$V10),"Check taxable cost, ",""))</f>
        <v/>
      </c>
    </row>
    <row r="11" ht="30" customHeight="1">
      <c r="A11" s="16" t="inlineStr">
        <is>
          <t>DEMO-CO-26-007</t>
        </is>
      </c>
      <c r="B11" s="17" t="n">
        <v>46177</v>
      </c>
      <c r="C11" s="16" t="inlineStr">
        <is>
          <t>Sunset Prototype Studios (Fictional)</t>
        </is>
      </c>
      <c r="D11" s="16" t="inlineStr">
        <is>
          <t>Sunset Prototype Studio B (Fictional)</t>
        </is>
      </c>
      <c r="E11" s="16" t="inlineStr">
        <is>
          <t>FCU-5 Demo Asset (18,000 Btu/h)</t>
        </is>
      </c>
      <c r="F11" s="16" t="inlineStr">
        <is>
          <t>Riley Demo (Fictional)</t>
        </is>
      </c>
      <c r="G11" s="16" t="inlineStr">
        <is>
          <t>Add one condensate pump after a fictional drain routing conflict was found.</t>
        </is>
      </c>
      <c r="H11" s="18" t="n">
        <v>1</v>
      </c>
      <c r="I11" s="19" t="inlineStr">
        <is>
          <t>each</t>
        </is>
      </c>
      <c r="J11" s="18" t="n">
        <v>2</v>
      </c>
      <c r="K11" s="20" t="n"/>
      <c r="L11" s="20" t="n">
        <v>190</v>
      </c>
      <c r="M11" s="20" t="n">
        <v>25</v>
      </c>
      <c r="N11" s="20" t="n">
        <v>0</v>
      </c>
      <c r="O11" s="21" t="n"/>
      <c r="P11" s="20" t="n">
        <v>215</v>
      </c>
      <c r="Q11" s="21" t="n"/>
      <c r="R11" s="16" t="inlineStr">
        <is>
          <t>Unforeseen condition</t>
        </is>
      </c>
      <c r="S11" s="16" t="inlineStr">
        <is>
          <t>Approved</t>
        </is>
      </c>
      <c r="T11" s="10">
        <f>IF($J11="","",IFERROR($J11*IF($K11="",Assumptions!$B$4,$K11),""))</f>
        <v/>
      </c>
      <c r="U11" s="10">
        <f>IF(OR($H11="",$L11=""),"",IFERROR($H11*$L11,""))</f>
        <v/>
      </c>
      <c r="V11" s="10">
        <f>IF(AND($T11="",$U11="",$M11=""),"",IFERROR(SUM($T11,$U11,$M11),""))</f>
        <v/>
      </c>
      <c r="W11" s="10">
        <f>IF(AND($V11="",$N11=""),"",IFERROR(IF($V11="",0,$V11)-IF($N11="",0,$N11),""))</f>
        <v/>
      </c>
      <c r="X11" s="10">
        <f>IF($W11="","",IFERROR($W11*IF($O11="",Assumptions!$B$5,$O11),""))</f>
        <v/>
      </c>
      <c r="Y11" s="10">
        <f>IF($P11="","",IFERROR($P11*IF($Q11="",Assumptions!$B$6,$Q11),""))</f>
        <v/>
      </c>
      <c r="Z11" s="10">
        <f>IF(AND($W11="",$Y11=""),"",IFERROR(SUM($W11,$X11,$Y11),""))</f>
        <v/>
      </c>
      <c r="AA11" s="22">
        <f>IF(COUNTA($A11:$S11)=0,"",IF($A11="","Check ID, ","")&amp;IF(AND($A11&lt;&gt;"",COUNTIF($A$5:$A$104,$A11)&gt;1),"Duplicate ID, ","")&amp;IF($B11="","Check date, ",IF(OR($B11&lt;Assumptions!$B$8,$B11&gt;Assumptions!$B$9),"Check date range, ",""))&amp;IF($G11="","Check description, ","")&amp;IF($S11="","Check status, ","")&amp;IF($J11&gt;Assumptions!$B$7,"Check labor hours, ","")&amp;IF(AND($Z11&lt;&gt;"",ABS($Z11)&gt;Assumptions!$B$10),"Check price, ","")&amp;IF(AND($P11&lt;&gt;"",$V11&lt;&gt;"",$P11&gt;$V11),"Check taxable cost, ",""))</f>
        <v/>
      </c>
    </row>
    <row r="12" ht="30" customHeight="1">
      <c r="A12" s="16" t="inlineStr">
        <is>
          <t>DEMO-CO-26-008</t>
        </is>
      </c>
      <c r="B12" s="17" t="n">
        <v>46217</v>
      </c>
      <c r="C12" s="16" t="inlineStr">
        <is>
          <t>Willow Creek Demo Clinic (Fictional)</t>
        </is>
      </c>
      <c r="D12" s="16" t="inlineStr">
        <is>
          <t>Willow Creek Demo Wing (Fictional)</t>
        </is>
      </c>
      <c r="E12" s="16" t="inlineStr">
        <is>
          <t>DUCT-6 Demo Asset (Main Trunk)</t>
        </is>
      </c>
      <c r="F12" s="16" t="inlineStr">
        <is>
          <t>Taylor Placeholder (Fictional)</t>
        </is>
      </c>
      <c r="G12" s="16" t="inlineStr">
        <is>
          <t>Revise the fictional air distribution route around a concealed beam.</t>
        </is>
      </c>
      <c r="H12" s="18" t="n">
        <v>1</v>
      </c>
      <c r="I12" s="19" t="inlineStr">
        <is>
          <t>lot</t>
        </is>
      </c>
      <c r="J12" s="18" t="n">
        <v>40</v>
      </c>
      <c r="K12" s="20" t="n"/>
      <c r="L12" s="20" t="n">
        <v>2300</v>
      </c>
      <c r="M12" s="20" t="n">
        <v>1200</v>
      </c>
      <c r="N12" s="20" t="n">
        <v>1500</v>
      </c>
      <c r="O12" s="21" t="n"/>
      <c r="P12" s="20" t="n">
        <v>3500</v>
      </c>
      <c r="Q12" s="21" t="n"/>
      <c r="R12" s="16" t="inlineStr">
        <is>
          <t>Unforeseen condition</t>
        </is>
      </c>
      <c r="S12" s="16" t="inlineStr">
        <is>
          <t>Pending review</t>
        </is>
      </c>
      <c r="T12" s="8">
        <f>IF($J12="","",IFERROR($J12*IF($K12="",Assumptions!$B$4,$K12),""))</f>
        <v/>
      </c>
      <c r="U12" s="8">
        <f>IF(OR($H12="",$L12=""),"",IFERROR($H12*$L12,""))</f>
        <v/>
      </c>
      <c r="V12" s="8">
        <f>IF(AND($T12="",$U12="",$M12=""),"",IFERROR(SUM($T12,$U12,$M12),""))</f>
        <v/>
      </c>
      <c r="W12" s="8">
        <f>IF(AND($V12="",$N12=""),"",IFERROR(IF($V12="",0,$V12)-IF($N12="",0,$N12),""))</f>
        <v/>
      </c>
      <c r="X12" s="8">
        <f>IF($W12="","",IFERROR($W12*IF($O12="",Assumptions!$B$5,$O12),""))</f>
        <v/>
      </c>
      <c r="Y12" s="8">
        <f>IF($P12="","",IFERROR($P12*IF($Q12="",Assumptions!$B$6,$Q12),""))</f>
        <v/>
      </c>
      <c r="Z12" s="8">
        <f>IF(AND($W12="",$Y12=""),"",IFERROR(SUM($W12,$X12,$Y12),""))</f>
        <v/>
      </c>
      <c r="AA12" s="23">
        <f>IF(COUNTA($A12:$S12)=0,"",IF($A12="","Check ID, ","")&amp;IF(AND($A12&lt;&gt;"",COUNTIF($A$5:$A$104,$A12)&gt;1),"Duplicate ID, ","")&amp;IF($B12="","Check date, ",IF(OR($B12&lt;Assumptions!$B$8,$B12&gt;Assumptions!$B$9),"Check date range, ",""))&amp;IF($G12="","Check description, ","")&amp;IF($S12="","Check status, ","")&amp;IF($J12&gt;Assumptions!$B$7,"Check labor hours, ","")&amp;IF(AND($Z12&lt;&gt;"",ABS($Z12)&gt;Assumptions!$B$10),"Check price, ","")&amp;IF(AND($P12&lt;&gt;"",$V12&lt;&gt;"",$P12&gt;$V12),"Check taxable cost, ",""))</f>
        <v/>
      </c>
    </row>
    <row r="13" ht="30" customHeight="1">
      <c r="A13" s="16" t="inlineStr">
        <is>
          <t>DEMO-CO-26-009</t>
        </is>
      </c>
      <c r="B13" s="17" t="n">
        <v>46257</v>
      </c>
      <c r="C13" s="16" t="inlineStr">
        <is>
          <t>Orchard Sample Apartments (Fictional)</t>
        </is>
      </c>
      <c r="D13" s="16" t="inlineStr">
        <is>
          <t>Orchard Sample Unit 12 (Fictional)</t>
        </is>
      </c>
      <c r="E13" s="16" t="inlineStr">
        <is>
          <t>EF-7 Demo Asset (300 CFM)</t>
        </is>
      </c>
      <c r="F13" s="16" t="inlineStr">
        <is>
          <t>Casey Sample (Fictional)</t>
        </is>
      </c>
      <c r="G13" s="16" t="inlineStr">
        <is>
          <t>Document a fictional no-cost equipment label revision.</t>
        </is>
      </c>
      <c r="H13" s="18" t="n">
        <v>1</v>
      </c>
      <c r="I13" s="19" t="inlineStr">
        <is>
          <t>each</t>
        </is>
      </c>
      <c r="J13" s="18" t="n">
        <v>0</v>
      </c>
      <c r="K13" s="20" t="n"/>
      <c r="L13" s="20" t="n">
        <v>0</v>
      </c>
      <c r="M13" s="20" t="n">
        <v>0</v>
      </c>
      <c r="N13" s="20" t="n">
        <v>0</v>
      </c>
      <c r="O13" s="21" t="n">
        <v>0</v>
      </c>
      <c r="P13" s="20" t="n">
        <v>0</v>
      </c>
      <c r="Q13" s="21" t="n">
        <v>0</v>
      </c>
      <c r="R13" s="16" t="inlineStr">
        <is>
          <t>Original allowance</t>
        </is>
      </c>
      <c r="S13" s="16" t="inlineStr">
        <is>
          <t>Completed</t>
        </is>
      </c>
      <c r="T13" s="10">
        <f>IF($J13="","",IFERROR($J13*IF($K13="",Assumptions!$B$4,$K13),""))</f>
        <v/>
      </c>
      <c r="U13" s="10">
        <f>IF(OR($H13="",$L13=""),"",IFERROR($H13*$L13,""))</f>
        <v/>
      </c>
      <c r="V13" s="10">
        <f>IF(AND($T13="",$U13="",$M13=""),"",IFERROR(SUM($T13,$U13,$M13),""))</f>
        <v/>
      </c>
      <c r="W13" s="10">
        <f>IF(AND($V13="",$N13=""),"",IFERROR(IF($V13="",0,$V13)-IF($N13="",0,$N13),""))</f>
        <v/>
      </c>
      <c r="X13" s="10">
        <f>IF($W13="","",IFERROR($W13*IF($O13="",Assumptions!$B$5,$O13),""))</f>
        <v/>
      </c>
      <c r="Y13" s="10">
        <f>IF($P13="","",IFERROR($P13*IF($Q13="",Assumptions!$B$6,$Q13),""))</f>
        <v/>
      </c>
      <c r="Z13" s="10">
        <f>IF(AND($W13="",$Y13=""),"",IFERROR(SUM($W13,$X13,$Y13),""))</f>
        <v/>
      </c>
      <c r="AA13" s="22">
        <f>IF(COUNTA($A13:$S13)=0,"",IF($A13="","Check ID, ","")&amp;IF(AND($A13&lt;&gt;"",COUNTIF($A$5:$A$104,$A13)&gt;1),"Duplicate ID, ","")&amp;IF($B13="","Check date, ",IF(OR($B13&lt;Assumptions!$B$8,$B13&gt;Assumptions!$B$9),"Check date range, ",""))&amp;IF($G13="","Check description, ","")&amp;IF($S13="","Check status, ","")&amp;IF($J13&gt;Assumptions!$B$7,"Check labor hours, ","")&amp;IF(AND($Z13&lt;&gt;"",ABS($Z13)&gt;Assumptions!$B$10),"Check price, ","")&amp;IF(AND($P13&lt;&gt;"",$V13&lt;&gt;"",$P13&gt;$V13),"Check taxable cost, ",""))</f>
        <v/>
      </c>
    </row>
    <row r="14" ht="30" customHeight="1">
      <c r="A14" s="16" t="inlineStr">
        <is>
          <t>DEMO-CO-26-010</t>
        </is>
      </c>
      <c r="B14" s="17" t="n">
        <v>46277</v>
      </c>
      <c r="C14" s="16" t="inlineStr">
        <is>
          <t>Harborlight Demo Workshop (Fictional)</t>
        </is>
      </c>
      <c r="D14" s="16" t="inlineStr">
        <is>
          <t>Harborlight Demo Expansion (Fictional)</t>
        </is>
      </c>
      <c r="E14" s="16" t="inlineStr">
        <is>
          <t>AHU-8 Demo Asset (10 ton)</t>
        </is>
      </c>
      <c r="F14" s="16" t="inlineStr">
        <is>
          <t>Morgan Example (Fictional)</t>
        </is>
      </c>
      <c r="G14" s="16" t="inlineStr">
        <is>
          <t>Add a demo air handler and revised duct package after a fictional scope expansion.</t>
        </is>
      </c>
      <c r="H14" s="18" t="n">
        <v>1</v>
      </c>
      <c r="I14" s="19" t="inlineStr">
        <is>
          <t>lot</t>
        </is>
      </c>
      <c r="J14" s="18" t="n">
        <v>40.5</v>
      </c>
      <c r="K14" s="20" t="n">
        <v>120</v>
      </c>
      <c r="L14" s="20" t="n">
        <v>12000</v>
      </c>
      <c r="M14" s="20" t="n">
        <v>2500</v>
      </c>
      <c r="N14" s="20" t="n">
        <v>2000</v>
      </c>
      <c r="O14" s="21" t="n">
        <v>0.15</v>
      </c>
      <c r="P14" s="20" t="n">
        <v>14500</v>
      </c>
      <c r="Q14" s="21" t="n">
        <v>0.08</v>
      </c>
      <c r="R14" s="16" t="inlineStr">
        <is>
          <t>Customer request</t>
        </is>
      </c>
      <c r="S14" s="16" t="inlineStr">
        <is>
          <t>Draft</t>
        </is>
      </c>
      <c r="T14" s="8">
        <f>IF($J14="","",IFERROR($J14*IF($K14="",Assumptions!$B$4,$K14),""))</f>
        <v/>
      </c>
      <c r="U14" s="8">
        <f>IF(OR($H14="",$L14=""),"",IFERROR($H14*$L14,""))</f>
        <v/>
      </c>
      <c r="V14" s="8">
        <f>IF(AND($T14="",$U14="",$M14=""),"",IFERROR(SUM($T14,$U14,$M14),""))</f>
        <v/>
      </c>
      <c r="W14" s="8">
        <f>IF(AND($V14="",$N14=""),"",IFERROR(IF($V14="",0,$V14)-IF($N14="",0,$N14),""))</f>
        <v/>
      </c>
      <c r="X14" s="8">
        <f>IF($W14="","",IFERROR($W14*IF($O14="",Assumptions!$B$5,$O14),""))</f>
        <v/>
      </c>
      <c r="Y14" s="8">
        <f>IF($P14="","",IFERROR($P14*IF($Q14="",Assumptions!$B$6,$Q14),""))</f>
        <v/>
      </c>
      <c r="Z14" s="8">
        <f>IF(AND($W14="",$Y14=""),"",IFERROR(SUM($W14,$X14,$Y14),""))</f>
        <v/>
      </c>
      <c r="AA14" s="23">
        <f>IF(COUNTA($A14:$S14)=0,"",IF($A14="","Check ID, ","")&amp;IF(AND($A14&lt;&gt;"",COUNTIF($A$5:$A$104,$A14)&gt;1),"Duplicate ID, ","")&amp;IF($B14="","Check date, ",IF(OR($B14&lt;Assumptions!$B$8,$B14&gt;Assumptions!$B$9),"Check date range, ",""))&amp;IF($G14="","Check description, ","")&amp;IF($S14="","Check status, ","")&amp;IF($J14&gt;Assumptions!$B$7,"Check labor hours, ","")&amp;IF(AND($Z14&lt;&gt;"",ABS($Z14)&gt;Assumptions!$B$10),"Check price, ","")&amp;IF(AND($P14&lt;&gt;"",$V14&lt;&gt;"",$P14&gt;$V14),"Check taxable cost, ",""))</f>
        <v/>
      </c>
    </row>
    <row r="15" ht="30" customHeight="1">
      <c r="A15" s="16" t="n"/>
      <c r="B15" s="17" t="n"/>
      <c r="C15" s="16" t="n"/>
      <c r="D15" s="16" t="n"/>
      <c r="E15" s="16" t="n"/>
      <c r="F15" s="16" t="n"/>
      <c r="G15" s="16" t="n"/>
      <c r="H15" s="18" t="n"/>
      <c r="I15" s="19" t="n"/>
      <c r="J15" s="18" t="n"/>
      <c r="K15" s="20" t="n"/>
      <c r="L15" s="20" t="n"/>
      <c r="M15" s="20" t="n"/>
      <c r="N15" s="20" t="n"/>
      <c r="O15" s="21" t="n"/>
      <c r="P15" s="20" t="n"/>
      <c r="Q15" s="21" t="n"/>
      <c r="R15" s="16" t="n"/>
      <c r="S15" s="16" t="n"/>
      <c r="T15" s="10">
        <f>IF($J15="","",IFERROR($J15*IF($K15="",Assumptions!$B$4,$K15),""))</f>
        <v/>
      </c>
      <c r="U15" s="10">
        <f>IF(OR($H15="",$L15=""),"",IFERROR($H15*$L15,""))</f>
        <v/>
      </c>
      <c r="V15" s="10">
        <f>IF(AND($T15="",$U15="",$M15=""),"",IFERROR(SUM($T15,$U15,$M15),""))</f>
        <v/>
      </c>
      <c r="W15" s="10">
        <f>IF(AND($V15="",$N15=""),"",IFERROR(IF($V15="",0,$V15)-IF($N15="",0,$N15),""))</f>
        <v/>
      </c>
      <c r="X15" s="10">
        <f>IF($W15="","",IFERROR($W15*IF($O15="",Assumptions!$B$5,$O15),""))</f>
        <v/>
      </c>
      <c r="Y15" s="10">
        <f>IF($P15="","",IFERROR($P15*IF($Q15="",Assumptions!$B$6,$Q15),""))</f>
        <v/>
      </c>
      <c r="Z15" s="10">
        <f>IF(AND($W15="",$Y15=""),"",IFERROR(SUM($W15,$X15,$Y15),""))</f>
        <v/>
      </c>
      <c r="AA15" s="22">
        <f>IF(COUNTA($A15:$S15)=0,"",IF($A15="","Check ID, ","")&amp;IF(AND($A15&lt;&gt;"",COUNTIF($A$5:$A$104,$A15)&gt;1),"Duplicate ID, ","")&amp;IF($B15="","Check date, ",IF(OR($B15&lt;Assumptions!$B$8,$B15&gt;Assumptions!$B$9),"Check date range, ",""))&amp;IF($G15="","Check description, ","")&amp;IF($S15="","Check status, ","")&amp;IF($J15&gt;Assumptions!$B$7,"Check labor hours, ","")&amp;IF(AND($Z15&lt;&gt;"",ABS($Z15)&gt;Assumptions!$B$10),"Check price, ","")&amp;IF(AND($P15&lt;&gt;"",$V15&lt;&gt;"",$P15&gt;$V15),"Check taxable cost, ",""))</f>
        <v/>
      </c>
    </row>
    <row r="16" ht="30" customHeight="1">
      <c r="A16" s="16" t="n"/>
      <c r="B16" s="17" t="n"/>
      <c r="C16" s="16" t="n"/>
      <c r="D16" s="16" t="n"/>
      <c r="E16" s="16" t="n"/>
      <c r="F16" s="16" t="n"/>
      <c r="G16" s="16" t="n"/>
      <c r="H16" s="18" t="n"/>
      <c r="I16" s="19" t="n"/>
      <c r="J16" s="18" t="n"/>
      <c r="K16" s="20" t="n"/>
      <c r="L16" s="20" t="n"/>
      <c r="M16" s="20" t="n"/>
      <c r="N16" s="20" t="n"/>
      <c r="O16" s="21" t="n"/>
      <c r="P16" s="20" t="n"/>
      <c r="Q16" s="21" t="n"/>
      <c r="R16" s="16" t="n"/>
      <c r="S16" s="16" t="n"/>
      <c r="T16" s="8">
        <f>IF($J16="","",IFERROR($J16*IF($K16="",Assumptions!$B$4,$K16),""))</f>
        <v/>
      </c>
      <c r="U16" s="8">
        <f>IF(OR($H16="",$L16=""),"",IFERROR($H16*$L16,""))</f>
        <v/>
      </c>
      <c r="V16" s="8">
        <f>IF(AND($T16="",$U16="",$M16=""),"",IFERROR(SUM($T16,$U16,$M16),""))</f>
        <v/>
      </c>
      <c r="W16" s="8">
        <f>IF(AND($V16="",$N16=""),"",IFERROR(IF($V16="",0,$V16)-IF($N16="",0,$N16),""))</f>
        <v/>
      </c>
      <c r="X16" s="8">
        <f>IF($W16="","",IFERROR($W16*IF($O16="",Assumptions!$B$5,$O16),""))</f>
        <v/>
      </c>
      <c r="Y16" s="8">
        <f>IF($P16="","",IFERROR($P16*IF($Q16="",Assumptions!$B$6,$Q16),""))</f>
        <v/>
      </c>
      <c r="Z16" s="8">
        <f>IF(AND($W16="",$Y16=""),"",IFERROR(SUM($W16,$X16,$Y16),""))</f>
        <v/>
      </c>
      <c r="AA16" s="23">
        <f>IF(COUNTA($A16:$S16)=0,"",IF($A16="","Check ID, ","")&amp;IF(AND($A16&lt;&gt;"",COUNTIF($A$5:$A$104,$A16)&gt;1),"Duplicate ID, ","")&amp;IF($B16="","Check date, ",IF(OR($B16&lt;Assumptions!$B$8,$B16&gt;Assumptions!$B$9),"Check date range, ",""))&amp;IF($G16="","Check description, ","")&amp;IF($S16="","Check status, ","")&amp;IF($J16&gt;Assumptions!$B$7,"Check labor hours, ","")&amp;IF(AND($Z16&lt;&gt;"",ABS($Z16)&gt;Assumptions!$B$10),"Check price, ","")&amp;IF(AND($P16&lt;&gt;"",$V16&lt;&gt;"",$P16&gt;$V16),"Check taxable cost, ",""))</f>
        <v/>
      </c>
    </row>
    <row r="17" ht="30" customHeight="1">
      <c r="A17" s="16" t="n"/>
      <c r="B17" s="17" t="n"/>
      <c r="C17" s="16" t="n"/>
      <c r="D17" s="16" t="n"/>
      <c r="E17" s="16" t="n"/>
      <c r="F17" s="16" t="n"/>
      <c r="G17" s="16" t="n"/>
      <c r="H17" s="18" t="n"/>
      <c r="I17" s="19" t="n"/>
      <c r="J17" s="18" t="n"/>
      <c r="K17" s="20" t="n"/>
      <c r="L17" s="20" t="n"/>
      <c r="M17" s="20" t="n"/>
      <c r="N17" s="20" t="n"/>
      <c r="O17" s="21" t="n"/>
      <c r="P17" s="20" t="n"/>
      <c r="Q17" s="21" t="n"/>
      <c r="R17" s="16" t="n"/>
      <c r="S17" s="16" t="n"/>
      <c r="T17" s="10">
        <f>IF($J17="","",IFERROR($J17*IF($K17="",Assumptions!$B$4,$K17),""))</f>
        <v/>
      </c>
      <c r="U17" s="10">
        <f>IF(OR($H17="",$L17=""),"",IFERROR($H17*$L17,""))</f>
        <v/>
      </c>
      <c r="V17" s="10">
        <f>IF(AND($T17="",$U17="",$M17=""),"",IFERROR(SUM($T17,$U17,$M17),""))</f>
        <v/>
      </c>
      <c r="W17" s="10">
        <f>IF(AND($V17="",$N17=""),"",IFERROR(IF($V17="",0,$V17)-IF($N17="",0,$N17),""))</f>
        <v/>
      </c>
      <c r="X17" s="10">
        <f>IF($W17="","",IFERROR($W17*IF($O17="",Assumptions!$B$5,$O17),""))</f>
        <v/>
      </c>
      <c r="Y17" s="10">
        <f>IF($P17="","",IFERROR($P17*IF($Q17="",Assumptions!$B$6,$Q17),""))</f>
        <v/>
      </c>
      <c r="Z17" s="10">
        <f>IF(AND($W17="",$Y17=""),"",IFERROR(SUM($W17,$X17,$Y17),""))</f>
        <v/>
      </c>
      <c r="AA17" s="22">
        <f>IF(COUNTA($A17:$S17)=0,"",IF($A17="","Check ID, ","")&amp;IF(AND($A17&lt;&gt;"",COUNTIF($A$5:$A$104,$A17)&gt;1),"Duplicate ID, ","")&amp;IF($B17="","Check date, ",IF(OR($B17&lt;Assumptions!$B$8,$B17&gt;Assumptions!$B$9),"Check date range, ",""))&amp;IF($G17="","Check description, ","")&amp;IF($S17="","Check status, ","")&amp;IF($J17&gt;Assumptions!$B$7,"Check labor hours, ","")&amp;IF(AND($Z17&lt;&gt;"",ABS($Z17)&gt;Assumptions!$B$10),"Check price, ","")&amp;IF(AND($P17&lt;&gt;"",$V17&lt;&gt;"",$P17&gt;$V17),"Check taxable cost, ",""))</f>
        <v/>
      </c>
    </row>
    <row r="18" ht="30" customHeight="1">
      <c r="A18" s="16" t="n"/>
      <c r="B18" s="17" t="n"/>
      <c r="C18" s="16" t="n"/>
      <c r="D18" s="16" t="n"/>
      <c r="E18" s="16" t="n"/>
      <c r="F18" s="16" t="n"/>
      <c r="G18" s="16" t="n"/>
      <c r="H18" s="18" t="n"/>
      <c r="I18" s="19" t="n"/>
      <c r="J18" s="18" t="n"/>
      <c r="K18" s="20" t="n"/>
      <c r="L18" s="20" t="n"/>
      <c r="M18" s="20" t="n"/>
      <c r="N18" s="20" t="n"/>
      <c r="O18" s="21" t="n"/>
      <c r="P18" s="20" t="n"/>
      <c r="Q18" s="21" t="n"/>
      <c r="R18" s="16" t="n"/>
      <c r="S18" s="16" t="n"/>
      <c r="T18" s="8">
        <f>IF($J18="","",IFERROR($J18*IF($K18="",Assumptions!$B$4,$K18),""))</f>
        <v/>
      </c>
      <c r="U18" s="8">
        <f>IF(OR($H18="",$L18=""),"",IFERROR($H18*$L18,""))</f>
        <v/>
      </c>
      <c r="V18" s="8">
        <f>IF(AND($T18="",$U18="",$M18=""),"",IFERROR(SUM($T18,$U18,$M18),""))</f>
        <v/>
      </c>
      <c r="W18" s="8">
        <f>IF(AND($V18="",$N18=""),"",IFERROR(IF($V18="",0,$V18)-IF($N18="",0,$N18),""))</f>
        <v/>
      </c>
      <c r="X18" s="8">
        <f>IF($W18="","",IFERROR($W18*IF($O18="",Assumptions!$B$5,$O18),""))</f>
        <v/>
      </c>
      <c r="Y18" s="8">
        <f>IF($P18="","",IFERROR($P18*IF($Q18="",Assumptions!$B$6,$Q18),""))</f>
        <v/>
      </c>
      <c r="Z18" s="8">
        <f>IF(AND($W18="",$Y18=""),"",IFERROR(SUM($W18,$X18,$Y18),""))</f>
        <v/>
      </c>
      <c r="AA18" s="23">
        <f>IF(COUNTA($A18:$S18)=0,"",IF($A18="","Check ID, ","")&amp;IF(AND($A18&lt;&gt;"",COUNTIF($A$5:$A$104,$A18)&gt;1),"Duplicate ID, ","")&amp;IF($B18="","Check date, ",IF(OR($B18&lt;Assumptions!$B$8,$B18&gt;Assumptions!$B$9),"Check date range, ",""))&amp;IF($G18="","Check description, ","")&amp;IF($S18="","Check status, ","")&amp;IF($J18&gt;Assumptions!$B$7,"Check labor hours, ","")&amp;IF(AND($Z18&lt;&gt;"",ABS($Z18)&gt;Assumptions!$B$10),"Check price, ","")&amp;IF(AND($P18&lt;&gt;"",$V18&lt;&gt;"",$P18&gt;$V18),"Check taxable cost, ",""))</f>
        <v/>
      </c>
    </row>
    <row r="19" ht="30" customHeight="1">
      <c r="A19" s="16" t="n"/>
      <c r="B19" s="17" t="n"/>
      <c r="C19" s="16" t="n"/>
      <c r="D19" s="16" t="n"/>
      <c r="E19" s="16" t="n"/>
      <c r="F19" s="16" t="n"/>
      <c r="G19" s="16" t="n"/>
      <c r="H19" s="18" t="n"/>
      <c r="I19" s="19" t="n"/>
      <c r="J19" s="18" t="n"/>
      <c r="K19" s="20" t="n"/>
      <c r="L19" s="20" t="n"/>
      <c r="M19" s="20" t="n"/>
      <c r="N19" s="20" t="n"/>
      <c r="O19" s="21" t="n"/>
      <c r="P19" s="20" t="n"/>
      <c r="Q19" s="21" t="n"/>
      <c r="R19" s="16" t="n"/>
      <c r="S19" s="16" t="n"/>
      <c r="T19" s="10">
        <f>IF($J19="","",IFERROR($J19*IF($K19="",Assumptions!$B$4,$K19),""))</f>
        <v/>
      </c>
      <c r="U19" s="10">
        <f>IF(OR($H19="",$L19=""),"",IFERROR($H19*$L19,""))</f>
        <v/>
      </c>
      <c r="V19" s="10">
        <f>IF(AND($T19="",$U19="",$M19=""),"",IFERROR(SUM($T19,$U19,$M19),""))</f>
        <v/>
      </c>
      <c r="W19" s="10">
        <f>IF(AND($V19="",$N19=""),"",IFERROR(IF($V19="",0,$V19)-IF($N19="",0,$N19),""))</f>
        <v/>
      </c>
      <c r="X19" s="10">
        <f>IF($W19="","",IFERROR($W19*IF($O19="",Assumptions!$B$5,$O19),""))</f>
        <v/>
      </c>
      <c r="Y19" s="10">
        <f>IF($P19="","",IFERROR($P19*IF($Q19="",Assumptions!$B$6,$Q19),""))</f>
        <v/>
      </c>
      <c r="Z19" s="10">
        <f>IF(AND($W19="",$Y19=""),"",IFERROR(SUM($W19,$X19,$Y19),""))</f>
        <v/>
      </c>
      <c r="AA19" s="22">
        <f>IF(COUNTA($A19:$S19)=0,"",IF($A19="","Check ID, ","")&amp;IF(AND($A19&lt;&gt;"",COUNTIF($A$5:$A$104,$A19)&gt;1),"Duplicate ID, ","")&amp;IF($B19="","Check date, ",IF(OR($B19&lt;Assumptions!$B$8,$B19&gt;Assumptions!$B$9),"Check date range, ",""))&amp;IF($G19="","Check description, ","")&amp;IF($S19="","Check status, ","")&amp;IF($J19&gt;Assumptions!$B$7,"Check labor hours, ","")&amp;IF(AND($Z19&lt;&gt;"",ABS($Z19)&gt;Assumptions!$B$10),"Check price, ","")&amp;IF(AND($P19&lt;&gt;"",$V19&lt;&gt;"",$P19&gt;$V19),"Check taxable cost, ",""))</f>
        <v/>
      </c>
    </row>
    <row r="20" ht="30" customHeight="1">
      <c r="A20" s="16" t="n"/>
      <c r="B20" s="17" t="n"/>
      <c r="C20" s="16" t="n"/>
      <c r="D20" s="16" t="n"/>
      <c r="E20" s="16" t="n"/>
      <c r="F20" s="16" t="n"/>
      <c r="G20" s="16" t="n"/>
      <c r="H20" s="18" t="n"/>
      <c r="I20" s="19" t="n"/>
      <c r="J20" s="18" t="n"/>
      <c r="K20" s="20" t="n"/>
      <c r="L20" s="20" t="n"/>
      <c r="M20" s="20" t="n"/>
      <c r="N20" s="20" t="n"/>
      <c r="O20" s="21" t="n"/>
      <c r="P20" s="20" t="n"/>
      <c r="Q20" s="21" t="n"/>
      <c r="R20" s="16" t="n"/>
      <c r="S20" s="16" t="n"/>
      <c r="T20" s="8">
        <f>IF($J20="","",IFERROR($J20*IF($K20="",Assumptions!$B$4,$K20),""))</f>
        <v/>
      </c>
      <c r="U20" s="8">
        <f>IF(OR($H20="",$L20=""),"",IFERROR($H20*$L20,""))</f>
        <v/>
      </c>
      <c r="V20" s="8">
        <f>IF(AND($T20="",$U20="",$M20=""),"",IFERROR(SUM($T20,$U20,$M20),""))</f>
        <v/>
      </c>
      <c r="W20" s="8">
        <f>IF(AND($V20="",$N20=""),"",IFERROR(IF($V20="",0,$V20)-IF($N20="",0,$N20),""))</f>
        <v/>
      </c>
      <c r="X20" s="8">
        <f>IF($W20="","",IFERROR($W20*IF($O20="",Assumptions!$B$5,$O20),""))</f>
        <v/>
      </c>
      <c r="Y20" s="8">
        <f>IF($P20="","",IFERROR($P20*IF($Q20="",Assumptions!$B$6,$Q20),""))</f>
        <v/>
      </c>
      <c r="Z20" s="8">
        <f>IF(AND($W20="",$Y20=""),"",IFERROR(SUM($W20,$X20,$Y20),""))</f>
        <v/>
      </c>
      <c r="AA20" s="23">
        <f>IF(COUNTA($A20:$S20)=0,"",IF($A20="","Check ID, ","")&amp;IF(AND($A20&lt;&gt;"",COUNTIF($A$5:$A$104,$A20)&gt;1),"Duplicate ID, ","")&amp;IF($B20="","Check date, ",IF(OR($B20&lt;Assumptions!$B$8,$B20&gt;Assumptions!$B$9),"Check date range, ",""))&amp;IF($G20="","Check description, ","")&amp;IF($S20="","Check status, ","")&amp;IF($J20&gt;Assumptions!$B$7,"Check labor hours, ","")&amp;IF(AND($Z20&lt;&gt;"",ABS($Z20)&gt;Assumptions!$B$10),"Check price, ","")&amp;IF(AND($P20&lt;&gt;"",$V20&lt;&gt;"",$P20&gt;$V20),"Check taxable cost, ",""))</f>
        <v/>
      </c>
    </row>
    <row r="21" ht="30" customHeight="1">
      <c r="A21" s="16" t="n"/>
      <c r="B21" s="17" t="n"/>
      <c r="C21" s="16" t="n"/>
      <c r="D21" s="16" t="n"/>
      <c r="E21" s="16" t="n"/>
      <c r="F21" s="16" t="n"/>
      <c r="G21" s="16" t="n"/>
      <c r="H21" s="18" t="n"/>
      <c r="I21" s="19" t="n"/>
      <c r="J21" s="18" t="n"/>
      <c r="K21" s="20" t="n"/>
      <c r="L21" s="20" t="n"/>
      <c r="M21" s="20" t="n"/>
      <c r="N21" s="20" t="n"/>
      <c r="O21" s="21" t="n"/>
      <c r="P21" s="20" t="n"/>
      <c r="Q21" s="21" t="n"/>
      <c r="R21" s="16" t="n"/>
      <c r="S21" s="16" t="n"/>
      <c r="T21" s="10">
        <f>IF($J21="","",IFERROR($J21*IF($K21="",Assumptions!$B$4,$K21),""))</f>
        <v/>
      </c>
      <c r="U21" s="10">
        <f>IF(OR($H21="",$L21=""),"",IFERROR($H21*$L21,""))</f>
        <v/>
      </c>
      <c r="V21" s="10">
        <f>IF(AND($T21="",$U21="",$M21=""),"",IFERROR(SUM($T21,$U21,$M21),""))</f>
        <v/>
      </c>
      <c r="W21" s="10">
        <f>IF(AND($V21="",$N21=""),"",IFERROR(IF($V21="",0,$V21)-IF($N21="",0,$N21),""))</f>
        <v/>
      </c>
      <c r="X21" s="10">
        <f>IF($W21="","",IFERROR($W21*IF($O21="",Assumptions!$B$5,$O21),""))</f>
        <v/>
      </c>
      <c r="Y21" s="10">
        <f>IF($P21="","",IFERROR($P21*IF($Q21="",Assumptions!$B$6,$Q21),""))</f>
        <v/>
      </c>
      <c r="Z21" s="10">
        <f>IF(AND($W21="",$Y21=""),"",IFERROR(SUM($W21,$X21,$Y21),""))</f>
        <v/>
      </c>
      <c r="AA21" s="22">
        <f>IF(COUNTA($A21:$S21)=0,"",IF($A21="","Check ID, ","")&amp;IF(AND($A21&lt;&gt;"",COUNTIF($A$5:$A$104,$A21)&gt;1),"Duplicate ID, ","")&amp;IF($B21="","Check date, ",IF(OR($B21&lt;Assumptions!$B$8,$B21&gt;Assumptions!$B$9),"Check date range, ",""))&amp;IF($G21="","Check description, ","")&amp;IF($S21="","Check status, ","")&amp;IF($J21&gt;Assumptions!$B$7,"Check labor hours, ","")&amp;IF(AND($Z21&lt;&gt;"",ABS($Z21)&gt;Assumptions!$B$10),"Check price, ","")&amp;IF(AND($P21&lt;&gt;"",$V21&lt;&gt;"",$P21&gt;$V21),"Check taxable cost, ",""))</f>
        <v/>
      </c>
    </row>
    <row r="22" ht="30" customHeight="1">
      <c r="A22" s="16" t="n"/>
      <c r="B22" s="17" t="n"/>
      <c r="C22" s="16" t="n"/>
      <c r="D22" s="16" t="n"/>
      <c r="E22" s="16" t="n"/>
      <c r="F22" s="16" t="n"/>
      <c r="G22" s="16" t="n"/>
      <c r="H22" s="18" t="n"/>
      <c r="I22" s="19" t="n"/>
      <c r="J22" s="18" t="n"/>
      <c r="K22" s="20" t="n"/>
      <c r="L22" s="20" t="n"/>
      <c r="M22" s="20" t="n"/>
      <c r="N22" s="20" t="n"/>
      <c r="O22" s="21" t="n"/>
      <c r="P22" s="20" t="n"/>
      <c r="Q22" s="21" t="n"/>
      <c r="R22" s="16" t="n"/>
      <c r="S22" s="16" t="n"/>
      <c r="T22" s="8">
        <f>IF($J22="","",IFERROR($J22*IF($K22="",Assumptions!$B$4,$K22),""))</f>
        <v/>
      </c>
      <c r="U22" s="8">
        <f>IF(OR($H22="",$L22=""),"",IFERROR($H22*$L22,""))</f>
        <v/>
      </c>
      <c r="V22" s="8">
        <f>IF(AND($T22="",$U22="",$M22=""),"",IFERROR(SUM($T22,$U22,$M22),""))</f>
        <v/>
      </c>
      <c r="W22" s="8">
        <f>IF(AND($V22="",$N22=""),"",IFERROR(IF($V22="",0,$V22)-IF($N22="",0,$N22),""))</f>
        <v/>
      </c>
      <c r="X22" s="8">
        <f>IF($W22="","",IFERROR($W22*IF($O22="",Assumptions!$B$5,$O22),""))</f>
        <v/>
      </c>
      <c r="Y22" s="8">
        <f>IF($P22="","",IFERROR($P22*IF($Q22="",Assumptions!$B$6,$Q22),""))</f>
        <v/>
      </c>
      <c r="Z22" s="8">
        <f>IF(AND($W22="",$Y22=""),"",IFERROR(SUM($W22,$X22,$Y22),""))</f>
        <v/>
      </c>
      <c r="AA22" s="23">
        <f>IF(COUNTA($A22:$S22)=0,"",IF($A22="","Check ID, ","")&amp;IF(AND($A22&lt;&gt;"",COUNTIF($A$5:$A$104,$A22)&gt;1),"Duplicate ID, ","")&amp;IF($B22="","Check date, ",IF(OR($B22&lt;Assumptions!$B$8,$B22&gt;Assumptions!$B$9),"Check date range, ",""))&amp;IF($G22="","Check description, ","")&amp;IF($S22="","Check status, ","")&amp;IF($J22&gt;Assumptions!$B$7,"Check labor hours, ","")&amp;IF(AND($Z22&lt;&gt;"",ABS($Z22)&gt;Assumptions!$B$10),"Check price, ","")&amp;IF(AND($P22&lt;&gt;"",$V22&lt;&gt;"",$P22&gt;$V22),"Check taxable cost, ",""))</f>
        <v/>
      </c>
    </row>
    <row r="23" ht="30" customHeight="1">
      <c r="A23" s="16" t="n"/>
      <c r="B23" s="17" t="n"/>
      <c r="C23" s="16" t="n"/>
      <c r="D23" s="16" t="n"/>
      <c r="E23" s="16" t="n"/>
      <c r="F23" s="16" t="n"/>
      <c r="G23" s="16" t="n"/>
      <c r="H23" s="18" t="n"/>
      <c r="I23" s="19" t="n"/>
      <c r="J23" s="18" t="n"/>
      <c r="K23" s="20" t="n"/>
      <c r="L23" s="20" t="n"/>
      <c r="M23" s="20" t="n"/>
      <c r="N23" s="20" t="n"/>
      <c r="O23" s="21" t="n"/>
      <c r="P23" s="20" t="n"/>
      <c r="Q23" s="21" t="n"/>
      <c r="R23" s="16" t="n"/>
      <c r="S23" s="16" t="n"/>
      <c r="T23" s="10">
        <f>IF($J23="","",IFERROR($J23*IF($K23="",Assumptions!$B$4,$K23),""))</f>
        <v/>
      </c>
      <c r="U23" s="10">
        <f>IF(OR($H23="",$L23=""),"",IFERROR($H23*$L23,""))</f>
        <v/>
      </c>
      <c r="V23" s="10">
        <f>IF(AND($T23="",$U23="",$M23=""),"",IFERROR(SUM($T23,$U23,$M23),""))</f>
        <v/>
      </c>
      <c r="W23" s="10">
        <f>IF(AND($V23="",$N23=""),"",IFERROR(IF($V23="",0,$V23)-IF($N23="",0,$N23),""))</f>
        <v/>
      </c>
      <c r="X23" s="10">
        <f>IF($W23="","",IFERROR($W23*IF($O23="",Assumptions!$B$5,$O23),""))</f>
        <v/>
      </c>
      <c r="Y23" s="10">
        <f>IF($P23="","",IFERROR($P23*IF($Q23="",Assumptions!$B$6,$Q23),""))</f>
        <v/>
      </c>
      <c r="Z23" s="10">
        <f>IF(AND($W23="",$Y23=""),"",IFERROR(SUM($W23,$X23,$Y23),""))</f>
        <v/>
      </c>
      <c r="AA23" s="22">
        <f>IF(COUNTA($A23:$S23)=0,"",IF($A23="","Check ID, ","")&amp;IF(AND($A23&lt;&gt;"",COUNTIF($A$5:$A$104,$A23)&gt;1),"Duplicate ID, ","")&amp;IF($B23="","Check date, ",IF(OR($B23&lt;Assumptions!$B$8,$B23&gt;Assumptions!$B$9),"Check date range, ",""))&amp;IF($G23="","Check description, ","")&amp;IF($S23="","Check status, ","")&amp;IF($J23&gt;Assumptions!$B$7,"Check labor hours, ","")&amp;IF(AND($Z23&lt;&gt;"",ABS($Z23)&gt;Assumptions!$B$10),"Check price, ","")&amp;IF(AND($P23&lt;&gt;"",$V23&lt;&gt;"",$P23&gt;$V23),"Check taxable cost, ",""))</f>
        <v/>
      </c>
    </row>
    <row r="24" ht="30" customHeight="1">
      <c r="A24" s="16" t="n"/>
      <c r="B24" s="17" t="n"/>
      <c r="C24" s="16" t="n"/>
      <c r="D24" s="16" t="n"/>
      <c r="E24" s="16" t="n"/>
      <c r="F24" s="16" t="n"/>
      <c r="G24" s="16" t="n"/>
      <c r="H24" s="18" t="n"/>
      <c r="I24" s="19" t="n"/>
      <c r="J24" s="18" t="n"/>
      <c r="K24" s="20" t="n"/>
      <c r="L24" s="20" t="n"/>
      <c r="M24" s="20" t="n"/>
      <c r="N24" s="20" t="n"/>
      <c r="O24" s="21" t="n"/>
      <c r="P24" s="20" t="n"/>
      <c r="Q24" s="21" t="n"/>
      <c r="R24" s="16" t="n"/>
      <c r="S24" s="16" t="n"/>
      <c r="T24" s="8">
        <f>IF($J24="","",IFERROR($J24*IF($K24="",Assumptions!$B$4,$K24),""))</f>
        <v/>
      </c>
      <c r="U24" s="8">
        <f>IF(OR($H24="",$L24=""),"",IFERROR($H24*$L24,""))</f>
        <v/>
      </c>
      <c r="V24" s="8">
        <f>IF(AND($T24="",$U24="",$M24=""),"",IFERROR(SUM($T24,$U24,$M24),""))</f>
        <v/>
      </c>
      <c r="W24" s="8">
        <f>IF(AND($V24="",$N24=""),"",IFERROR(IF($V24="",0,$V24)-IF($N24="",0,$N24),""))</f>
        <v/>
      </c>
      <c r="X24" s="8">
        <f>IF($W24="","",IFERROR($W24*IF($O24="",Assumptions!$B$5,$O24),""))</f>
        <v/>
      </c>
      <c r="Y24" s="8">
        <f>IF($P24="","",IFERROR($P24*IF($Q24="",Assumptions!$B$6,$Q24),""))</f>
        <v/>
      </c>
      <c r="Z24" s="8">
        <f>IF(AND($W24="",$Y24=""),"",IFERROR(SUM($W24,$X24,$Y24),""))</f>
        <v/>
      </c>
      <c r="AA24" s="23">
        <f>IF(COUNTA($A24:$S24)=0,"",IF($A24="","Check ID, ","")&amp;IF(AND($A24&lt;&gt;"",COUNTIF($A$5:$A$104,$A24)&gt;1),"Duplicate ID, ","")&amp;IF($B24="","Check date, ",IF(OR($B24&lt;Assumptions!$B$8,$B24&gt;Assumptions!$B$9),"Check date range, ",""))&amp;IF($G24="","Check description, ","")&amp;IF($S24="","Check status, ","")&amp;IF($J24&gt;Assumptions!$B$7,"Check labor hours, ","")&amp;IF(AND($Z24&lt;&gt;"",ABS($Z24)&gt;Assumptions!$B$10),"Check price, ","")&amp;IF(AND($P24&lt;&gt;"",$V24&lt;&gt;"",$P24&gt;$V24),"Check taxable cost, ",""))</f>
        <v/>
      </c>
    </row>
    <row r="25" ht="30" customHeight="1">
      <c r="A25" s="16" t="n"/>
      <c r="B25" s="17" t="n"/>
      <c r="C25" s="16" t="n"/>
      <c r="D25" s="16" t="n"/>
      <c r="E25" s="16" t="n"/>
      <c r="F25" s="16" t="n"/>
      <c r="G25" s="16" t="n"/>
      <c r="H25" s="18" t="n"/>
      <c r="I25" s="19" t="n"/>
      <c r="J25" s="18" t="n"/>
      <c r="K25" s="20" t="n"/>
      <c r="L25" s="20" t="n"/>
      <c r="M25" s="20" t="n"/>
      <c r="N25" s="20" t="n"/>
      <c r="O25" s="21" t="n"/>
      <c r="P25" s="20" t="n"/>
      <c r="Q25" s="21" t="n"/>
      <c r="R25" s="16" t="n"/>
      <c r="S25" s="16" t="n"/>
      <c r="T25" s="10">
        <f>IF($J25="","",IFERROR($J25*IF($K25="",Assumptions!$B$4,$K25),""))</f>
        <v/>
      </c>
      <c r="U25" s="10">
        <f>IF(OR($H25="",$L25=""),"",IFERROR($H25*$L25,""))</f>
        <v/>
      </c>
      <c r="V25" s="10">
        <f>IF(AND($T25="",$U25="",$M25=""),"",IFERROR(SUM($T25,$U25,$M25),""))</f>
        <v/>
      </c>
      <c r="W25" s="10">
        <f>IF(AND($V25="",$N25=""),"",IFERROR(IF($V25="",0,$V25)-IF($N25="",0,$N25),""))</f>
        <v/>
      </c>
      <c r="X25" s="10">
        <f>IF($W25="","",IFERROR($W25*IF($O25="",Assumptions!$B$5,$O25),""))</f>
        <v/>
      </c>
      <c r="Y25" s="10">
        <f>IF($P25="","",IFERROR($P25*IF($Q25="",Assumptions!$B$6,$Q25),""))</f>
        <v/>
      </c>
      <c r="Z25" s="10">
        <f>IF(AND($W25="",$Y25=""),"",IFERROR(SUM($W25,$X25,$Y25),""))</f>
        <v/>
      </c>
      <c r="AA25" s="22">
        <f>IF(COUNTA($A25:$S25)=0,"",IF($A25="","Check ID, ","")&amp;IF(AND($A25&lt;&gt;"",COUNTIF($A$5:$A$104,$A25)&gt;1),"Duplicate ID, ","")&amp;IF($B25="","Check date, ",IF(OR($B25&lt;Assumptions!$B$8,$B25&gt;Assumptions!$B$9),"Check date range, ",""))&amp;IF($G25="","Check description, ","")&amp;IF($S25="","Check status, ","")&amp;IF($J25&gt;Assumptions!$B$7,"Check labor hours, ","")&amp;IF(AND($Z25&lt;&gt;"",ABS($Z25)&gt;Assumptions!$B$10),"Check price, ","")&amp;IF(AND($P25&lt;&gt;"",$V25&lt;&gt;"",$P25&gt;$V25),"Check taxable cost, ",""))</f>
        <v/>
      </c>
    </row>
    <row r="26" ht="30" customHeight="1">
      <c r="A26" s="16" t="n"/>
      <c r="B26" s="17" t="n"/>
      <c r="C26" s="16" t="n"/>
      <c r="D26" s="16" t="n"/>
      <c r="E26" s="16" t="n"/>
      <c r="F26" s="16" t="n"/>
      <c r="G26" s="16" t="n"/>
      <c r="H26" s="18" t="n"/>
      <c r="I26" s="19" t="n"/>
      <c r="J26" s="18" t="n"/>
      <c r="K26" s="20" t="n"/>
      <c r="L26" s="20" t="n"/>
      <c r="M26" s="20" t="n"/>
      <c r="N26" s="20" t="n"/>
      <c r="O26" s="21" t="n"/>
      <c r="P26" s="20" t="n"/>
      <c r="Q26" s="21" t="n"/>
      <c r="R26" s="16" t="n"/>
      <c r="S26" s="16" t="n"/>
      <c r="T26" s="8">
        <f>IF($J26="","",IFERROR($J26*IF($K26="",Assumptions!$B$4,$K26),""))</f>
        <v/>
      </c>
      <c r="U26" s="8">
        <f>IF(OR($H26="",$L26=""),"",IFERROR($H26*$L26,""))</f>
        <v/>
      </c>
      <c r="V26" s="8">
        <f>IF(AND($T26="",$U26="",$M26=""),"",IFERROR(SUM($T26,$U26,$M26),""))</f>
        <v/>
      </c>
      <c r="W26" s="8">
        <f>IF(AND($V26="",$N26=""),"",IFERROR(IF($V26="",0,$V26)-IF($N26="",0,$N26),""))</f>
        <v/>
      </c>
      <c r="X26" s="8">
        <f>IF($W26="","",IFERROR($W26*IF($O26="",Assumptions!$B$5,$O26),""))</f>
        <v/>
      </c>
      <c r="Y26" s="8">
        <f>IF($P26="","",IFERROR($P26*IF($Q26="",Assumptions!$B$6,$Q26),""))</f>
        <v/>
      </c>
      <c r="Z26" s="8">
        <f>IF(AND($W26="",$Y26=""),"",IFERROR(SUM($W26,$X26,$Y26),""))</f>
        <v/>
      </c>
      <c r="AA26" s="23">
        <f>IF(COUNTA($A26:$S26)=0,"",IF($A26="","Check ID, ","")&amp;IF(AND($A26&lt;&gt;"",COUNTIF($A$5:$A$104,$A26)&gt;1),"Duplicate ID, ","")&amp;IF($B26="","Check date, ",IF(OR($B26&lt;Assumptions!$B$8,$B26&gt;Assumptions!$B$9),"Check date range, ",""))&amp;IF($G26="","Check description, ","")&amp;IF($S26="","Check status, ","")&amp;IF($J26&gt;Assumptions!$B$7,"Check labor hours, ","")&amp;IF(AND($Z26&lt;&gt;"",ABS($Z26)&gt;Assumptions!$B$10),"Check price, ","")&amp;IF(AND($P26&lt;&gt;"",$V26&lt;&gt;"",$P26&gt;$V26),"Check taxable cost, ",""))</f>
        <v/>
      </c>
    </row>
    <row r="27" ht="30" customHeight="1">
      <c r="A27" s="16" t="n"/>
      <c r="B27" s="17" t="n"/>
      <c r="C27" s="16" t="n"/>
      <c r="D27" s="16" t="n"/>
      <c r="E27" s="16" t="n"/>
      <c r="F27" s="16" t="n"/>
      <c r="G27" s="16" t="n"/>
      <c r="H27" s="18" t="n"/>
      <c r="I27" s="19" t="n"/>
      <c r="J27" s="18" t="n"/>
      <c r="K27" s="20" t="n"/>
      <c r="L27" s="20" t="n"/>
      <c r="M27" s="20" t="n"/>
      <c r="N27" s="20" t="n"/>
      <c r="O27" s="21" t="n"/>
      <c r="P27" s="20" t="n"/>
      <c r="Q27" s="21" t="n"/>
      <c r="R27" s="16" t="n"/>
      <c r="S27" s="16" t="n"/>
      <c r="T27" s="10">
        <f>IF($J27="","",IFERROR($J27*IF($K27="",Assumptions!$B$4,$K27),""))</f>
        <v/>
      </c>
      <c r="U27" s="10">
        <f>IF(OR($H27="",$L27=""),"",IFERROR($H27*$L27,""))</f>
        <v/>
      </c>
      <c r="V27" s="10">
        <f>IF(AND($T27="",$U27="",$M27=""),"",IFERROR(SUM($T27,$U27,$M27),""))</f>
        <v/>
      </c>
      <c r="W27" s="10">
        <f>IF(AND($V27="",$N27=""),"",IFERROR(IF($V27="",0,$V27)-IF($N27="",0,$N27),""))</f>
        <v/>
      </c>
      <c r="X27" s="10">
        <f>IF($W27="","",IFERROR($W27*IF($O27="",Assumptions!$B$5,$O27),""))</f>
        <v/>
      </c>
      <c r="Y27" s="10">
        <f>IF($P27="","",IFERROR($P27*IF($Q27="",Assumptions!$B$6,$Q27),""))</f>
        <v/>
      </c>
      <c r="Z27" s="10">
        <f>IF(AND($W27="",$Y27=""),"",IFERROR(SUM($W27,$X27,$Y27),""))</f>
        <v/>
      </c>
      <c r="AA27" s="22">
        <f>IF(COUNTA($A27:$S27)=0,"",IF($A27="","Check ID, ","")&amp;IF(AND($A27&lt;&gt;"",COUNTIF($A$5:$A$104,$A27)&gt;1),"Duplicate ID, ","")&amp;IF($B27="","Check date, ",IF(OR($B27&lt;Assumptions!$B$8,$B27&gt;Assumptions!$B$9),"Check date range, ",""))&amp;IF($G27="","Check description, ","")&amp;IF($S27="","Check status, ","")&amp;IF($J27&gt;Assumptions!$B$7,"Check labor hours, ","")&amp;IF(AND($Z27&lt;&gt;"",ABS($Z27)&gt;Assumptions!$B$10),"Check price, ","")&amp;IF(AND($P27&lt;&gt;"",$V27&lt;&gt;"",$P27&gt;$V27),"Check taxable cost, ",""))</f>
        <v/>
      </c>
    </row>
    <row r="28" ht="30" customHeight="1">
      <c r="A28" s="16" t="n"/>
      <c r="B28" s="17" t="n"/>
      <c r="C28" s="16" t="n"/>
      <c r="D28" s="16" t="n"/>
      <c r="E28" s="16" t="n"/>
      <c r="F28" s="16" t="n"/>
      <c r="G28" s="16" t="n"/>
      <c r="H28" s="18" t="n"/>
      <c r="I28" s="19" t="n"/>
      <c r="J28" s="18" t="n"/>
      <c r="K28" s="20" t="n"/>
      <c r="L28" s="20" t="n"/>
      <c r="M28" s="20" t="n"/>
      <c r="N28" s="20" t="n"/>
      <c r="O28" s="21" t="n"/>
      <c r="P28" s="20" t="n"/>
      <c r="Q28" s="21" t="n"/>
      <c r="R28" s="16" t="n"/>
      <c r="S28" s="16" t="n"/>
      <c r="T28" s="8">
        <f>IF($J28="","",IFERROR($J28*IF($K28="",Assumptions!$B$4,$K28),""))</f>
        <v/>
      </c>
      <c r="U28" s="8">
        <f>IF(OR($H28="",$L28=""),"",IFERROR($H28*$L28,""))</f>
        <v/>
      </c>
      <c r="V28" s="8">
        <f>IF(AND($T28="",$U28="",$M28=""),"",IFERROR(SUM($T28,$U28,$M28),""))</f>
        <v/>
      </c>
      <c r="W28" s="8">
        <f>IF(AND($V28="",$N28=""),"",IFERROR(IF($V28="",0,$V28)-IF($N28="",0,$N28),""))</f>
        <v/>
      </c>
      <c r="X28" s="8">
        <f>IF($W28="","",IFERROR($W28*IF($O28="",Assumptions!$B$5,$O28),""))</f>
        <v/>
      </c>
      <c r="Y28" s="8">
        <f>IF($P28="","",IFERROR($P28*IF($Q28="",Assumptions!$B$6,$Q28),""))</f>
        <v/>
      </c>
      <c r="Z28" s="8">
        <f>IF(AND($W28="",$Y28=""),"",IFERROR(SUM($W28,$X28,$Y28),""))</f>
        <v/>
      </c>
      <c r="AA28" s="23">
        <f>IF(COUNTA($A28:$S28)=0,"",IF($A28="","Check ID, ","")&amp;IF(AND($A28&lt;&gt;"",COUNTIF($A$5:$A$104,$A28)&gt;1),"Duplicate ID, ","")&amp;IF($B28="","Check date, ",IF(OR($B28&lt;Assumptions!$B$8,$B28&gt;Assumptions!$B$9),"Check date range, ",""))&amp;IF($G28="","Check description, ","")&amp;IF($S28="","Check status, ","")&amp;IF($J28&gt;Assumptions!$B$7,"Check labor hours, ","")&amp;IF(AND($Z28&lt;&gt;"",ABS($Z28)&gt;Assumptions!$B$10),"Check price, ","")&amp;IF(AND($P28&lt;&gt;"",$V28&lt;&gt;"",$P28&gt;$V28),"Check taxable cost, ",""))</f>
        <v/>
      </c>
    </row>
    <row r="29" ht="30" customHeight="1">
      <c r="A29" s="16" t="n"/>
      <c r="B29" s="17" t="n"/>
      <c r="C29" s="16" t="n"/>
      <c r="D29" s="16" t="n"/>
      <c r="E29" s="16" t="n"/>
      <c r="F29" s="16" t="n"/>
      <c r="G29" s="16" t="n"/>
      <c r="H29" s="18" t="n"/>
      <c r="I29" s="19" t="n"/>
      <c r="J29" s="18" t="n"/>
      <c r="K29" s="20" t="n"/>
      <c r="L29" s="20" t="n"/>
      <c r="M29" s="20" t="n"/>
      <c r="N29" s="20" t="n"/>
      <c r="O29" s="21" t="n"/>
      <c r="P29" s="20" t="n"/>
      <c r="Q29" s="21" t="n"/>
      <c r="R29" s="16" t="n"/>
      <c r="S29" s="16" t="n"/>
      <c r="T29" s="10">
        <f>IF($J29="","",IFERROR($J29*IF($K29="",Assumptions!$B$4,$K29),""))</f>
        <v/>
      </c>
      <c r="U29" s="10">
        <f>IF(OR($H29="",$L29=""),"",IFERROR($H29*$L29,""))</f>
        <v/>
      </c>
      <c r="V29" s="10">
        <f>IF(AND($T29="",$U29="",$M29=""),"",IFERROR(SUM($T29,$U29,$M29),""))</f>
        <v/>
      </c>
      <c r="W29" s="10">
        <f>IF(AND($V29="",$N29=""),"",IFERROR(IF($V29="",0,$V29)-IF($N29="",0,$N29),""))</f>
        <v/>
      </c>
      <c r="X29" s="10">
        <f>IF($W29="","",IFERROR($W29*IF($O29="",Assumptions!$B$5,$O29),""))</f>
        <v/>
      </c>
      <c r="Y29" s="10">
        <f>IF($P29="","",IFERROR($P29*IF($Q29="",Assumptions!$B$6,$Q29),""))</f>
        <v/>
      </c>
      <c r="Z29" s="10">
        <f>IF(AND($W29="",$Y29=""),"",IFERROR(SUM($W29,$X29,$Y29),""))</f>
        <v/>
      </c>
      <c r="AA29" s="22">
        <f>IF(COUNTA($A29:$S29)=0,"",IF($A29="","Check ID, ","")&amp;IF(AND($A29&lt;&gt;"",COUNTIF($A$5:$A$104,$A29)&gt;1),"Duplicate ID, ","")&amp;IF($B29="","Check date, ",IF(OR($B29&lt;Assumptions!$B$8,$B29&gt;Assumptions!$B$9),"Check date range, ",""))&amp;IF($G29="","Check description, ","")&amp;IF($S29="","Check status, ","")&amp;IF($J29&gt;Assumptions!$B$7,"Check labor hours, ","")&amp;IF(AND($Z29&lt;&gt;"",ABS($Z29)&gt;Assumptions!$B$10),"Check price, ","")&amp;IF(AND($P29&lt;&gt;"",$V29&lt;&gt;"",$P29&gt;$V29),"Check taxable cost, ",""))</f>
        <v/>
      </c>
    </row>
    <row r="30" ht="30" customHeight="1">
      <c r="A30" s="16" t="n"/>
      <c r="B30" s="17" t="n"/>
      <c r="C30" s="16" t="n"/>
      <c r="D30" s="16" t="n"/>
      <c r="E30" s="16" t="n"/>
      <c r="F30" s="16" t="n"/>
      <c r="G30" s="16" t="n"/>
      <c r="H30" s="18" t="n"/>
      <c r="I30" s="19" t="n"/>
      <c r="J30" s="18" t="n"/>
      <c r="K30" s="20" t="n"/>
      <c r="L30" s="20" t="n"/>
      <c r="M30" s="20" t="n"/>
      <c r="N30" s="20" t="n"/>
      <c r="O30" s="21" t="n"/>
      <c r="P30" s="20" t="n"/>
      <c r="Q30" s="21" t="n"/>
      <c r="R30" s="16" t="n"/>
      <c r="S30" s="16" t="n"/>
      <c r="T30" s="8">
        <f>IF($J30="","",IFERROR($J30*IF($K30="",Assumptions!$B$4,$K30),""))</f>
        <v/>
      </c>
      <c r="U30" s="8">
        <f>IF(OR($H30="",$L30=""),"",IFERROR($H30*$L30,""))</f>
        <v/>
      </c>
      <c r="V30" s="8">
        <f>IF(AND($T30="",$U30="",$M30=""),"",IFERROR(SUM($T30,$U30,$M30),""))</f>
        <v/>
      </c>
      <c r="W30" s="8">
        <f>IF(AND($V30="",$N30=""),"",IFERROR(IF($V30="",0,$V30)-IF($N30="",0,$N30),""))</f>
        <v/>
      </c>
      <c r="X30" s="8">
        <f>IF($W30="","",IFERROR($W30*IF($O30="",Assumptions!$B$5,$O30),""))</f>
        <v/>
      </c>
      <c r="Y30" s="8">
        <f>IF($P30="","",IFERROR($P30*IF($Q30="",Assumptions!$B$6,$Q30),""))</f>
        <v/>
      </c>
      <c r="Z30" s="8">
        <f>IF(AND($W30="",$Y30=""),"",IFERROR(SUM($W30,$X30,$Y30),""))</f>
        <v/>
      </c>
      <c r="AA30" s="23">
        <f>IF(COUNTA($A30:$S30)=0,"",IF($A30="","Check ID, ","")&amp;IF(AND($A30&lt;&gt;"",COUNTIF($A$5:$A$104,$A30)&gt;1),"Duplicate ID, ","")&amp;IF($B30="","Check date, ",IF(OR($B30&lt;Assumptions!$B$8,$B30&gt;Assumptions!$B$9),"Check date range, ",""))&amp;IF($G30="","Check description, ","")&amp;IF($S30="","Check status, ","")&amp;IF($J30&gt;Assumptions!$B$7,"Check labor hours, ","")&amp;IF(AND($Z30&lt;&gt;"",ABS($Z30)&gt;Assumptions!$B$10),"Check price, ","")&amp;IF(AND($P30&lt;&gt;"",$V30&lt;&gt;"",$P30&gt;$V30),"Check taxable cost, ",""))</f>
        <v/>
      </c>
    </row>
    <row r="31" ht="30" customHeight="1">
      <c r="A31" s="16" t="n"/>
      <c r="B31" s="17" t="n"/>
      <c r="C31" s="16" t="n"/>
      <c r="D31" s="16" t="n"/>
      <c r="E31" s="16" t="n"/>
      <c r="F31" s="16" t="n"/>
      <c r="G31" s="16" t="n"/>
      <c r="H31" s="18" t="n"/>
      <c r="I31" s="19" t="n"/>
      <c r="J31" s="18" t="n"/>
      <c r="K31" s="20" t="n"/>
      <c r="L31" s="20" t="n"/>
      <c r="M31" s="20" t="n"/>
      <c r="N31" s="20" t="n"/>
      <c r="O31" s="21" t="n"/>
      <c r="P31" s="20" t="n"/>
      <c r="Q31" s="21" t="n"/>
      <c r="R31" s="16" t="n"/>
      <c r="S31" s="16" t="n"/>
      <c r="T31" s="10">
        <f>IF($J31="","",IFERROR($J31*IF($K31="",Assumptions!$B$4,$K31),""))</f>
        <v/>
      </c>
      <c r="U31" s="10">
        <f>IF(OR($H31="",$L31=""),"",IFERROR($H31*$L31,""))</f>
        <v/>
      </c>
      <c r="V31" s="10">
        <f>IF(AND($T31="",$U31="",$M31=""),"",IFERROR(SUM($T31,$U31,$M31),""))</f>
        <v/>
      </c>
      <c r="W31" s="10">
        <f>IF(AND($V31="",$N31=""),"",IFERROR(IF($V31="",0,$V31)-IF($N31="",0,$N31),""))</f>
        <v/>
      </c>
      <c r="X31" s="10">
        <f>IF($W31="","",IFERROR($W31*IF($O31="",Assumptions!$B$5,$O31),""))</f>
        <v/>
      </c>
      <c r="Y31" s="10">
        <f>IF($P31="","",IFERROR($P31*IF($Q31="",Assumptions!$B$6,$Q31),""))</f>
        <v/>
      </c>
      <c r="Z31" s="10">
        <f>IF(AND($W31="",$Y31=""),"",IFERROR(SUM($W31,$X31,$Y31),""))</f>
        <v/>
      </c>
      <c r="AA31" s="22">
        <f>IF(COUNTA($A31:$S31)=0,"",IF($A31="","Check ID, ","")&amp;IF(AND($A31&lt;&gt;"",COUNTIF($A$5:$A$104,$A31)&gt;1),"Duplicate ID, ","")&amp;IF($B31="","Check date, ",IF(OR($B31&lt;Assumptions!$B$8,$B31&gt;Assumptions!$B$9),"Check date range, ",""))&amp;IF($G31="","Check description, ","")&amp;IF($S31="","Check status, ","")&amp;IF($J31&gt;Assumptions!$B$7,"Check labor hours, ","")&amp;IF(AND($Z31&lt;&gt;"",ABS($Z31)&gt;Assumptions!$B$10),"Check price, ","")&amp;IF(AND($P31&lt;&gt;"",$V31&lt;&gt;"",$P31&gt;$V31),"Check taxable cost, ",""))</f>
        <v/>
      </c>
    </row>
    <row r="32" ht="30" customHeight="1">
      <c r="A32" s="16" t="n"/>
      <c r="B32" s="17" t="n"/>
      <c r="C32" s="16" t="n"/>
      <c r="D32" s="16" t="n"/>
      <c r="E32" s="16" t="n"/>
      <c r="F32" s="16" t="n"/>
      <c r="G32" s="16" t="n"/>
      <c r="H32" s="18" t="n"/>
      <c r="I32" s="19" t="n"/>
      <c r="J32" s="18" t="n"/>
      <c r="K32" s="20" t="n"/>
      <c r="L32" s="20" t="n"/>
      <c r="M32" s="20" t="n"/>
      <c r="N32" s="20" t="n"/>
      <c r="O32" s="21" t="n"/>
      <c r="P32" s="20" t="n"/>
      <c r="Q32" s="21" t="n"/>
      <c r="R32" s="16" t="n"/>
      <c r="S32" s="16" t="n"/>
      <c r="T32" s="8">
        <f>IF($J32="","",IFERROR($J32*IF($K32="",Assumptions!$B$4,$K32),""))</f>
        <v/>
      </c>
      <c r="U32" s="8">
        <f>IF(OR($H32="",$L32=""),"",IFERROR($H32*$L32,""))</f>
        <v/>
      </c>
      <c r="V32" s="8">
        <f>IF(AND($T32="",$U32="",$M32=""),"",IFERROR(SUM($T32,$U32,$M32),""))</f>
        <v/>
      </c>
      <c r="W32" s="8">
        <f>IF(AND($V32="",$N32=""),"",IFERROR(IF($V32="",0,$V32)-IF($N32="",0,$N32),""))</f>
        <v/>
      </c>
      <c r="X32" s="8">
        <f>IF($W32="","",IFERROR($W32*IF($O32="",Assumptions!$B$5,$O32),""))</f>
        <v/>
      </c>
      <c r="Y32" s="8">
        <f>IF($P32="","",IFERROR($P32*IF($Q32="",Assumptions!$B$6,$Q32),""))</f>
        <v/>
      </c>
      <c r="Z32" s="8">
        <f>IF(AND($W32="",$Y32=""),"",IFERROR(SUM($W32,$X32,$Y32),""))</f>
        <v/>
      </c>
      <c r="AA32" s="23">
        <f>IF(COUNTA($A32:$S32)=0,"",IF($A32="","Check ID, ","")&amp;IF(AND($A32&lt;&gt;"",COUNTIF($A$5:$A$104,$A32)&gt;1),"Duplicate ID, ","")&amp;IF($B32="","Check date, ",IF(OR($B32&lt;Assumptions!$B$8,$B32&gt;Assumptions!$B$9),"Check date range, ",""))&amp;IF($G32="","Check description, ","")&amp;IF($S32="","Check status, ","")&amp;IF($J32&gt;Assumptions!$B$7,"Check labor hours, ","")&amp;IF(AND($Z32&lt;&gt;"",ABS($Z32)&gt;Assumptions!$B$10),"Check price, ","")&amp;IF(AND($P32&lt;&gt;"",$V32&lt;&gt;"",$P32&gt;$V32),"Check taxable cost, ",""))</f>
        <v/>
      </c>
    </row>
    <row r="33" ht="30" customHeight="1">
      <c r="A33" s="16" t="n"/>
      <c r="B33" s="17" t="n"/>
      <c r="C33" s="16" t="n"/>
      <c r="D33" s="16" t="n"/>
      <c r="E33" s="16" t="n"/>
      <c r="F33" s="16" t="n"/>
      <c r="G33" s="16" t="n"/>
      <c r="H33" s="18" t="n"/>
      <c r="I33" s="19" t="n"/>
      <c r="J33" s="18" t="n"/>
      <c r="K33" s="20" t="n"/>
      <c r="L33" s="20" t="n"/>
      <c r="M33" s="20" t="n"/>
      <c r="N33" s="20" t="n"/>
      <c r="O33" s="21" t="n"/>
      <c r="P33" s="20" t="n"/>
      <c r="Q33" s="21" t="n"/>
      <c r="R33" s="16" t="n"/>
      <c r="S33" s="16" t="n"/>
      <c r="T33" s="10">
        <f>IF($J33="","",IFERROR($J33*IF($K33="",Assumptions!$B$4,$K33),""))</f>
        <v/>
      </c>
      <c r="U33" s="10">
        <f>IF(OR($H33="",$L33=""),"",IFERROR($H33*$L33,""))</f>
        <v/>
      </c>
      <c r="V33" s="10">
        <f>IF(AND($T33="",$U33="",$M33=""),"",IFERROR(SUM($T33,$U33,$M33),""))</f>
        <v/>
      </c>
      <c r="W33" s="10">
        <f>IF(AND($V33="",$N33=""),"",IFERROR(IF($V33="",0,$V33)-IF($N33="",0,$N33),""))</f>
        <v/>
      </c>
      <c r="X33" s="10">
        <f>IF($W33="","",IFERROR($W33*IF($O33="",Assumptions!$B$5,$O33),""))</f>
        <v/>
      </c>
      <c r="Y33" s="10">
        <f>IF($P33="","",IFERROR($P33*IF($Q33="",Assumptions!$B$6,$Q33),""))</f>
        <v/>
      </c>
      <c r="Z33" s="10">
        <f>IF(AND($W33="",$Y33=""),"",IFERROR(SUM($W33,$X33,$Y33),""))</f>
        <v/>
      </c>
      <c r="AA33" s="22">
        <f>IF(COUNTA($A33:$S33)=0,"",IF($A33="","Check ID, ","")&amp;IF(AND($A33&lt;&gt;"",COUNTIF($A$5:$A$104,$A33)&gt;1),"Duplicate ID, ","")&amp;IF($B33="","Check date, ",IF(OR($B33&lt;Assumptions!$B$8,$B33&gt;Assumptions!$B$9),"Check date range, ",""))&amp;IF($G33="","Check description, ","")&amp;IF($S33="","Check status, ","")&amp;IF($J33&gt;Assumptions!$B$7,"Check labor hours, ","")&amp;IF(AND($Z33&lt;&gt;"",ABS($Z33)&gt;Assumptions!$B$10),"Check price, ","")&amp;IF(AND($P33&lt;&gt;"",$V33&lt;&gt;"",$P33&gt;$V33),"Check taxable cost, ",""))</f>
        <v/>
      </c>
    </row>
    <row r="34" ht="30" customHeight="1">
      <c r="A34" s="16" t="n"/>
      <c r="B34" s="17" t="n"/>
      <c r="C34" s="16" t="n"/>
      <c r="D34" s="16" t="n"/>
      <c r="E34" s="16" t="n"/>
      <c r="F34" s="16" t="n"/>
      <c r="G34" s="16" t="n"/>
      <c r="H34" s="18" t="n"/>
      <c r="I34" s="19" t="n"/>
      <c r="J34" s="18" t="n"/>
      <c r="K34" s="20" t="n"/>
      <c r="L34" s="20" t="n"/>
      <c r="M34" s="20" t="n"/>
      <c r="N34" s="20" t="n"/>
      <c r="O34" s="21" t="n"/>
      <c r="P34" s="20" t="n"/>
      <c r="Q34" s="21" t="n"/>
      <c r="R34" s="16" t="n"/>
      <c r="S34" s="16" t="n"/>
      <c r="T34" s="8">
        <f>IF($J34="","",IFERROR($J34*IF($K34="",Assumptions!$B$4,$K34),""))</f>
        <v/>
      </c>
      <c r="U34" s="8">
        <f>IF(OR($H34="",$L34=""),"",IFERROR($H34*$L34,""))</f>
        <v/>
      </c>
      <c r="V34" s="8">
        <f>IF(AND($T34="",$U34="",$M34=""),"",IFERROR(SUM($T34,$U34,$M34),""))</f>
        <v/>
      </c>
      <c r="W34" s="8">
        <f>IF(AND($V34="",$N34=""),"",IFERROR(IF($V34="",0,$V34)-IF($N34="",0,$N34),""))</f>
        <v/>
      </c>
      <c r="X34" s="8">
        <f>IF($W34="","",IFERROR($W34*IF($O34="",Assumptions!$B$5,$O34),""))</f>
        <v/>
      </c>
      <c r="Y34" s="8">
        <f>IF($P34="","",IFERROR($P34*IF($Q34="",Assumptions!$B$6,$Q34),""))</f>
        <v/>
      </c>
      <c r="Z34" s="8">
        <f>IF(AND($W34="",$Y34=""),"",IFERROR(SUM($W34,$X34,$Y34),""))</f>
        <v/>
      </c>
      <c r="AA34" s="23">
        <f>IF(COUNTA($A34:$S34)=0,"",IF($A34="","Check ID, ","")&amp;IF(AND($A34&lt;&gt;"",COUNTIF($A$5:$A$104,$A34)&gt;1),"Duplicate ID, ","")&amp;IF($B34="","Check date, ",IF(OR($B34&lt;Assumptions!$B$8,$B34&gt;Assumptions!$B$9),"Check date range, ",""))&amp;IF($G34="","Check description, ","")&amp;IF($S34="","Check status, ","")&amp;IF($J34&gt;Assumptions!$B$7,"Check labor hours, ","")&amp;IF(AND($Z34&lt;&gt;"",ABS($Z34)&gt;Assumptions!$B$10),"Check price, ","")&amp;IF(AND($P34&lt;&gt;"",$V34&lt;&gt;"",$P34&gt;$V34),"Check taxable cost, ",""))</f>
        <v/>
      </c>
    </row>
    <row r="35" ht="30" customHeight="1">
      <c r="A35" s="16" t="n"/>
      <c r="B35" s="17" t="n"/>
      <c r="C35" s="16" t="n"/>
      <c r="D35" s="16" t="n"/>
      <c r="E35" s="16" t="n"/>
      <c r="F35" s="16" t="n"/>
      <c r="G35" s="16" t="n"/>
      <c r="H35" s="18" t="n"/>
      <c r="I35" s="19" t="n"/>
      <c r="J35" s="18" t="n"/>
      <c r="K35" s="20" t="n"/>
      <c r="L35" s="20" t="n"/>
      <c r="M35" s="20" t="n"/>
      <c r="N35" s="20" t="n"/>
      <c r="O35" s="21" t="n"/>
      <c r="P35" s="20" t="n"/>
      <c r="Q35" s="21" t="n"/>
      <c r="R35" s="16" t="n"/>
      <c r="S35" s="16" t="n"/>
      <c r="T35" s="10">
        <f>IF($J35="","",IFERROR($J35*IF($K35="",Assumptions!$B$4,$K35),""))</f>
        <v/>
      </c>
      <c r="U35" s="10">
        <f>IF(OR($H35="",$L35=""),"",IFERROR($H35*$L35,""))</f>
        <v/>
      </c>
      <c r="V35" s="10">
        <f>IF(AND($T35="",$U35="",$M35=""),"",IFERROR(SUM($T35,$U35,$M35),""))</f>
        <v/>
      </c>
      <c r="W35" s="10">
        <f>IF(AND($V35="",$N35=""),"",IFERROR(IF($V35="",0,$V35)-IF($N35="",0,$N35),""))</f>
        <v/>
      </c>
      <c r="X35" s="10">
        <f>IF($W35="","",IFERROR($W35*IF($O35="",Assumptions!$B$5,$O35),""))</f>
        <v/>
      </c>
      <c r="Y35" s="10">
        <f>IF($P35="","",IFERROR($P35*IF($Q35="",Assumptions!$B$6,$Q35),""))</f>
        <v/>
      </c>
      <c r="Z35" s="10">
        <f>IF(AND($W35="",$Y35=""),"",IFERROR(SUM($W35,$X35,$Y35),""))</f>
        <v/>
      </c>
      <c r="AA35" s="22">
        <f>IF(COUNTA($A35:$S35)=0,"",IF($A35="","Check ID, ","")&amp;IF(AND($A35&lt;&gt;"",COUNTIF($A$5:$A$104,$A35)&gt;1),"Duplicate ID, ","")&amp;IF($B35="","Check date, ",IF(OR($B35&lt;Assumptions!$B$8,$B35&gt;Assumptions!$B$9),"Check date range, ",""))&amp;IF($G35="","Check description, ","")&amp;IF($S35="","Check status, ","")&amp;IF($J35&gt;Assumptions!$B$7,"Check labor hours, ","")&amp;IF(AND($Z35&lt;&gt;"",ABS($Z35)&gt;Assumptions!$B$10),"Check price, ","")&amp;IF(AND($P35&lt;&gt;"",$V35&lt;&gt;"",$P35&gt;$V35),"Check taxable cost, ",""))</f>
        <v/>
      </c>
    </row>
    <row r="36" ht="30" customHeight="1">
      <c r="A36" s="16" t="n"/>
      <c r="B36" s="17" t="n"/>
      <c r="C36" s="16" t="n"/>
      <c r="D36" s="16" t="n"/>
      <c r="E36" s="16" t="n"/>
      <c r="F36" s="16" t="n"/>
      <c r="G36" s="16" t="n"/>
      <c r="H36" s="18" t="n"/>
      <c r="I36" s="19" t="n"/>
      <c r="J36" s="18" t="n"/>
      <c r="K36" s="20" t="n"/>
      <c r="L36" s="20" t="n"/>
      <c r="M36" s="20" t="n"/>
      <c r="N36" s="20" t="n"/>
      <c r="O36" s="21" t="n"/>
      <c r="P36" s="20" t="n"/>
      <c r="Q36" s="21" t="n"/>
      <c r="R36" s="16" t="n"/>
      <c r="S36" s="16" t="n"/>
      <c r="T36" s="8">
        <f>IF($J36="","",IFERROR($J36*IF($K36="",Assumptions!$B$4,$K36),""))</f>
        <v/>
      </c>
      <c r="U36" s="8">
        <f>IF(OR($H36="",$L36=""),"",IFERROR($H36*$L36,""))</f>
        <v/>
      </c>
      <c r="V36" s="8">
        <f>IF(AND($T36="",$U36="",$M36=""),"",IFERROR(SUM($T36,$U36,$M36),""))</f>
        <v/>
      </c>
      <c r="W36" s="8">
        <f>IF(AND($V36="",$N36=""),"",IFERROR(IF($V36="",0,$V36)-IF($N36="",0,$N36),""))</f>
        <v/>
      </c>
      <c r="X36" s="8">
        <f>IF($W36="","",IFERROR($W36*IF($O36="",Assumptions!$B$5,$O36),""))</f>
        <v/>
      </c>
      <c r="Y36" s="8">
        <f>IF($P36="","",IFERROR($P36*IF($Q36="",Assumptions!$B$6,$Q36),""))</f>
        <v/>
      </c>
      <c r="Z36" s="8">
        <f>IF(AND($W36="",$Y36=""),"",IFERROR(SUM($W36,$X36,$Y36),""))</f>
        <v/>
      </c>
      <c r="AA36" s="23">
        <f>IF(COUNTA($A36:$S36)=0,"",IF($A36="","Check ID, ","")&amp;IF(AND($A36&lt;&gt;"",COUNTIF($A$5:$A$104,$A36)&gt;1),"Duplicate ID, ","")&amp;IF($B36="","Check date, ",IF(OR($B36&lt;Assumptions!$B$8,$B36&gt;Assumptions!$B$9),"Check date range, ",""))&amp;IF($G36="","Check description, ","")&amp;IF($S36="","Check status, ","")&amp;IF($J36&gt;Assumptions!$B$7,"Check labor hours, ","")&amp;IF(AND($Z36&lt;&gt;"",ABS($Z36)&gt;Assumptions!$B$10),"Check price, ","")&amp;IF(AND($P36&lt;&gt;"",$V36&lt;&gt;"",$P36&gt;$V36),"Check taxable cost, ",""))</f>
        <v/>
      </c>
    </row>
    <row r="37" ht="30" customHeight="1">
      <c r="A37" s="16" t="n"/>
      <c r="B37" s="17" t="n"/>
      <c r="C37" s="16" t="n"/>
      <c r="D37" s="16" t="n"/>
      <c r="E37" s="16" t="n"/>
      <c r="F37" s="16" t="n"/>
      <c r="G37" s="16" t="n"/>
      <c r="H37" s="18" t="n"/>
      <c r="I37" s="19" t="n"/>
      <c r="J37" s="18" t="n"/>
      <c r="K37" s="20" t="n"/>
      <c r="L37" s="20" t="n"/>
      <c r="M37" s="20" t="n"/>
      <c r="N37" s="20" t="n"/>
      <c r="O37" s="21" t="n"/>
      <c r="P37" s="20" t="n"/>
      <c r="Q37" s="21" t="n"/>
      <c r="R37" s="16" t="n"/>
      <c r="S37" s="16" t="n"/>
      <c r="T37" s="10">
        <f>IF($J37="","",IFERROR($J37*IF($K37="",Assumptions!$B$4,$K37),""))</f>
        <v/>
      </c>
      <c r="U37" s="10">
        <f>IF(OR($H37="",$L37=""),"",IFERROR($H37*$L37,""))</f>
        <v/>
      </c>
      <c r="V37" s="10">
        <f>IF(AND($T37="",$U37="",$M37=""),"",IFERROR(SUM($T37,$U37,$M37),""))</f>
        <v/>
      </c>
      <c r="W37" s="10">
        <f>IF(AND($V37="",$N37=""),"",IFERROR(IF($V37="",0,$V37)-IF($N37="",0,$N37),""))</f>
        <v/>
      </c>
      <c r="X37" s="10">
        <f>IF($W37="","",IFERROR($W37*IF($O37="",Assumptions!$B$5,$O37),""))</f>
        <v/>
      </c>
      <c r="Y37" s="10">
        <f>IF($P37="","",IFERROR($P37*IF($Q37="",Assumptions!$B$6,$Q37),""))</f>
        <v/>
      </c>
      <c r="Z37" s="10">
        <f>IF(AND($W37="",$Y37=""),"",IFERROR(SUM($W37,$X37,$Y37),""))</f>
        <v/>
      </c>
      <c r="AA37" s="22">
        <f>IF(COUNTA($A37:$S37)=0,"",IF($A37="","Check ID, ","")&amp;IF(AND($A37&lt;&gt;"",COUNTIF($A$5:$A$104,$A37)&gt;1),"Duplicate ID, ","")&amp;IF($B37="","Check date, ",IF(OR($B37&lt;Assumptions!$B$8,$B37&gt;Assumptions!$B$9),"Check date range, ",""))&amp;IF($G37="","Check description, ","")&amp;IF($S37="","Check status, ","")&amp;IF($J37&gt;Assumptions!$B$7,"Check labor hours, ","")&amp;IF(AND($Z37&lt;&gt;"",ABS($Z37)&gt;Assumptions!$B$10),"Check price, ","")&amp;IF(AND($P37&lt;&gt;"",$V37&lt;&gt;"",$P37&gt;$V37),"Check taxable cost, ",""))</f>
        <v/>
      </c>
    </row>
    <row r="38" ht="30" customHeight="1">
      <c r="A38" s="16" t="n"/>
      <c r="B38" s="17" t="n"/>
      <c r="C38" s="16" t="n"/>
      <c r="D38" s="16" t="n"/>
      <c r="E38" s="16" t="n"/>
      <c r="F38" s="16" t="n"/>
      <c r="G38" s="16" t="n"/>
      <c r="H38" s="18" t="n"/>
      <c r="I38" s="19" t="n"/>
      <c r="J38" s="18" t="n"/>
      <c r="K38" s="20" t="n"/>
      <c r="L38" s="20" t="n"/>
      <c r="M38" s="20" t="n"/>
      <c r="N38" s="20" t="n"/>
      <c r="O38" s="21" t="n"/>
      <c r="P38" s="20" t="n"/>
      <c r="Q38" s="21" t="n"/>
      <c r="R38" s="16" t="n"/>
      <c r="S38" s="16" t="n"/>
      <c r="T38" s="8">
        <f>IF($J38="","",IFERROR($J38*IF($K38="",Assumptions!$B$4,$K38),""))</f>
        <v/>
      </c>
      <c r="U38" s="8">
        <f>IF(OR($H38="",$L38=""),"",IFERROR($H38*$L38,""))</f>
        <v/>
      </c>
      <c r="V38" s="8">
        <f>IF(AND($T38="",$U38="",$M38=""),"",IFERROR(SUM($T38,$U38,$M38),""))</f>
        <v/>
      </c>
      <c r="W38" s="8">
        <f>IF(AND($V38="",$N38=""),"",IFERROR(IF($V38="",0,$V38)-IF($N38="",0,$N38),""))</f>
        <v/>
      </c>
      <c r="X38" s="8">
        <f>IF($W38="","",IFERROR($W38*IF($O38="",Assumptions!$B$5,$O38),""))</f>
        <v/>
      </c>
      <c r="Y38" s="8">
        <f>IF($P38="","",IFERROR($P38*IF($Q38="",Assumptions!$B$6,$Q38),""))</f>
        <v/>
      </c>
      <c r="Z38" s="8">
        <f>IF(AND($W38="",$Y38=""),"",IFERROR(SUM($W38,$X38,$Y38),""))</f>
        <v/>
      </c>
      <c r="AA38" s="23">
        <f>IF(COUNTA($A38:$S38)=0,"",IF($A38="","Check ID, ","")&amp;IF(AND($A38&lt;&gt;"",COUNTIF($A$5:$A$104,$A38)&gt;1),"Duplicate ID, ","")&amp;IF($B38="","Check date, ",IF(OR($B38&lt;Assumptions!$B$8,$B38&gt;Assumptions!$B$9),"Check date range, ",""))&amp;IF($G38="","Check description, ","")&amp;IF($S38="","Check status, ","")&amp;IF($J38&gt;Assumptions!$B$7,"Check labor hours, ","")&amp;IF(AND($Z38&lt;&gt;"",ABS($Z38)&gt;Assumptions!$B$10),"Check price, ","")&amp;IF(AND($P38&lt;&gt;"",$V38&lt;&gt;"",$P38&gt;$V38),"Check taxable cost, ",""))</f>
        <v/>
      </c>
    </row>
    <row r="39" ht="30" customHeight="1">
      <c r="A39" s="16" t="n"/>
      <c r="B39" s="17" t="n"/>
      <c r="C39" s="16" t="n"/>
      <c r="D39" s="16" t="n"/>
      <c r="E39" s="16" t="n"/>
      <c r="F39" s="16" t="n"/>
      <c r="G39" s="16" t="n"/>
      <c r="H39" s="18" t="n"/>
      <c r="I39" s="19" t="n"/>
      <c r="J39" s="18" t="n"/>
      <c r="K39" s="20" t="n"/>
      <c r="L39" s="20" t="n"/>
      <c r="M39" s="20" t="n"/>
      <c r="N39" s="20" t="n"/>
      <c r="O39" s="21" t="n"/>
      <c r="P39" s="20" t="n"/>
      <c r="Q39" s="21" t="n"/>
      <c r="R39" s="16" t="n"/>
      <c r="S39" s="16" t="n"/>
      <c r="T39" s="10">
        <f>IF($J39="","",IFERROR($J39*IF($K39="",Assumptions!$B$4,$K39),""))</f>
        <v/>
      </c>
      <c r="U39" s="10">
        <f>IF(OR($H39="",$L39=""),"",IFERROR($H39*$L39,""))</f>
        <v/>
      </c>
      <c r="V39" s="10">
        <f>IF(AND($T39="",$U39="",$M39=""),"",IFERROR(SUM($T39,$U39,$M39),""))</f>
        <v/>
      </c>
      <c r="W39" s="10">
        <f>IF(AND($V39="",$N39=""),"",IFERROR(IF($V39="",0,$V39)-IF($N39="",0,$N39),""))</f>
        <v/>
      </c>
      <c r="X39" s="10">
        <f>IF($W39="","",IFERROR($W39*IF($O39="",Assumptions!$B$5,$O39),""))</f>
        <v/>
      </c>
      <c r="Y39" s="10">
        <f>IF($P39="","",IFERROR($P39*IF($Q39="",Assumptions!$B$6,$Q39),""))</f>
        <v/>
      </c>
      <c r="Z39" s="10">
        <f>IF(AND($W39="",$Y39=""),"",IFERROR(SUM($W39,$X39,$Y39),""))</f>
        <v/>
      </c>
      <c r="AA39" s="22">
        <f>IF(COUNTA($A39:$S39)=0,"",IF($A39="","Check ID, ","")&amp;IF(AND($A39&lt;&gt;"",COUNTIF($A$5:$A$104,$A39)&gt;1),"Duplicate ID, ","")&amp;IF($B39="","Check date, ",IF(OR($B39&lt;Assumptions!$B$8,$B39&gt;Assumptions!$B$9),"Check date range, ",""))&amp;IF($G39="","Check description, ","")&amp;IF($S39="","Check status, ","")&amp;IF($J39&gt;Assumptions!$B$7,"Check labor hours, ","")&amp;IF(AND($Z39&lt;&gt;"",ABS($Z39)&gt;Assumptions!$B$10),"Check price, ","")&amp;IF(AND($P39&lt;&gt;"",$V39&lt;&gt;"",$P39&gt;$V39),"Check taxable cost, ",""))</f>
        <v/>
      </c>
    </row>
    <row r="40" ht="30" customHeight="1">
      <c r="A40" s="16" t="n"/>
      <c r="B40" s="17" t="n"/>
      <c r="C40" s="16" t="n"/>
      <c r="D40" s="16" t="n"/>
      <c r="E40" s="16" t="n"/>
      <c r="F40" s="16" t="n"/>
      <c r="G40" s="16" t="n"/>
      <c r="H40" s="18" t="n"/>
      <c r="I40" s="19" t="n"/>
      <c r="J40" s="18" t="n"/>
      <c r="K40" s="20" t="n"/>
      <c r="L40" s="20" t="n"/>
      <c r="M40" s="20" t="n"/>
      <c r="N40" s="20" t="n"/>
      <c r="O40" s="21" t="n"/>
      <c r="P40" s="20" t="n"/>
      <c r="Q40" s="21" t="n"/>
      <c r="R40" s="16" t="n"/>
      <c r="S40" s="16" t="n"/>
      <c r="T40" s="8">
        <f>IF($J40="","",IFERROR($J40*IF($K40="",Assumptions!$B$4,$K40),""))</f>
        <v/>
      </c>
      <c r="U40" s="8">
        <f>IF(OR($H40="",$L40=""),"",IFERROR($H40*$L40,""))</f>
        <v/>
      </c>
      <c r="V40" s="8">
        <f>IF(AND($T40="",$U40="",$M40=""),"",IFERROR(SUM($T40,$U40,$M40),""))</f>
        <v/>
      </c>
      <c r="W40" s="8">
        <f>IF(AND($V40="",$N40=""),"",IFERROR(IF($V40="",0,$V40)-IF($N40="",0,$N40),""))</f>
        <v/>
      </c>
      <c r="X40" s="8">
        <f>IF($W40="","",IFERROR($W40*IF($O40="",Assumptions!$B$5,$O40),""))</f>
        <v/>
      </c>
      <c r="Y40" s="8">
        <f>IF($P40="","",IFERROR($P40*IF($Q40="",Assumptions!$B$6,$Q40),""))</f>
        <v/>
      </c>
      <c r="Z40" s="8">
        <f>IF(AND($W40="",$Y40=""),"",IFERROR(SUM($W40,$X40,$Y40),""))</f>
        <v/>
      </c>
      <c r="AA40" s="23">
        <f>IF(COUNTA($A40:$S40)=0,"",IF($A40="","Check ID, ","")&amp;IF(AND($A40&lt;&gt;"",COUNTIF($A$5:$A$104,$A40)&gt;1),"Duplicate ID, ","")&amp;IF($B40="","Check date, ",IF(OR($B40&lt;Assumptions!$B$8,$B40&gt;Assumptions!$B$9),"Check date range, ",""))&amp;IF($G40="","Check description, ","")&amp;IF($S40="","Check status, ","")&amp;IF($J40&gt;Assumptions!$B$7,"Check labor hours, ","")&amp;IF(AND($Z40&lt;&gt;"",ABS($Z40)&gt;Assumptions!$B$10),"Check price, ","")&amp;IF(AND($P40&lt;&gt;"",$V40&lt;&gt;"",$P40&gt;$V40),"Check taxable cost, ",""))</f>
        <v/>
      </c>
    </row>
    <row r="41" ht="30" customHeight="1">
      <c r="A41" s="16" t="n"/>
      <c r="B41" s="17" t="n"/>
      <c r="C41" s="16" t="n"/>
      <c r="D41" s="16" t="n"/>
      <c r="E41" s="16" t="n"/>
      <c r="F41" s="16" t="n"/>
      <c r="G41" s="16" t="n"/>
      <c r="H41" s="18" t="n"/>
      <c r="I41" s="19" t="n"/>
      <c r="J41" s="18" t="n"/>
      <c r="K41" s="20" t="n"/>
      <c r="L41" s="20" t="n"/>
      <c r="M41" s="20" t="n"/>
      <c r="N41" s="20" t="n"/>
      <c r="O41" s="21" t="n"/>
      <c r="P41" s="20" t="n"/>
      <c r="Q41" s="21" t="n"/>
      <c r="R41" s="16" t="n"/>
      <c r="S41" s="16" t="n"/>
      <c r="T41" s="10">
        <f>IF($J41="","",IFERROR($J41*IF($K41="",Assumptions!$B$4,$K41),""))</f>
        <v/>
      </c>
      <c r="U41" s="10">
        <f>IF(OR($H41="",$L41=""),"",IFERROR($H41*$L41,""))</f>
        <v/>
      </c>
      <c r="V41" s="10">
        <f>IF(AND($T41="",$U41="",$M41=""),"",IFERROR(SUM($T41,$U41,$M41),""))</f>
        <v/>
      </c>
      <c r="W41" s="10">
        <f>IF(AND($V41="",$N41=""),"",IFERROR(IF($V41="",0,$V41)-IF($N41="",0,$N41),""))</f>
        <v/>
      </c>
      <c r="X41" s="10">
        <f>IF($W41="","",IFERROR($W41*IF($O41="",Assumptions!$B$5,$O41),""))</f>
        <v/>
      </c>
      <c r="Y41" s="10">
        <f>IF($P41="","",IFERROR($P41*IF($Q41="",Assumptions!$B$6,$Q41),""))</f>
        <v/>
      </c>
      <c r="Z41" s="10">
        <f>IF(AND($W41="",$Y41=""),"",IFERROR(SUM($W41,$X41,$Y41),""))</f>
        <v/>
      </c>
      <c r="AA41" s="22">
        <f>IF(COUNTA($A41:$S41)=0,"",IF($A41="","Check ID, ","")&amp;IF(AND($A41&lt;&gt;"",COUNTIF($A$5:$A$104,$A41)&gt;1),"Duplicate ID, ","")&amp;IF($B41="","Check date, ",IF(OR($B41&lt;Assumptions!$B$8,$B41&gt;Assumptions!$B$9),"Check date range, ",""))&amp;IF($G41="","Check description, ","")&amp;IF($S41="","Check status, ","")&amp;IF($J41&gt;Assumptions!$B$7,"Check labor hours, ","")&amp;IF(AND($Z41&lt;&gt;"",ABS($Z41)&gt;Assumptions!$B$10),"Check price, ","")&amp;IF(AND($P41&lt;&gt;"",$V41&lt;&gt;"",$P41&gt;$V41),"Check taxable cost, ",""))</f>
        <v/>
      </c>
    </row>
    <row r="42" ht="30" customHeight="1">
      <c r="A42" s="16" t="n"/>
      <c r="B42" s="17" t="n"/>
      <c r="C42" s="16" t="n"/>
      <c r="D42" s="16" t="n"/>
      <c r="E42" s="16" t="n"/>
      <c r="F42" s="16" t="n"/>
      <c r="G42" s="16" t="n"/>
      <c r="H42" s="18" t="n"/>
      <c r="I42" s="19" t="n"/>
      <c r="J42" s="18" t="n"/>
      <c r="K42" s="20" t="n"/>
      <c r="L42" s="20" t="n"/>
      <c r="M42" s="20" t="n"/>
      <c r="N42" s="20" t="n"/>
      <c r="O42" s="21" t="n"/>
      <c r="P42" s="20" t="n"/>
      <c r="Q42" s="21" t="n"/>
      <c r="R42" s="16" t="n"/>
      <c r="S42" s="16" t="n"/>
      <c r="T42" s="8">
        <f>IF($J42="","",IFERROR($J42*IF($K42="",Assumptions!$B$4,$K42),""))</f>
        <v/>
      </c>
      <c r="U42" s="8">
        <f>IF(OR($H42="",$L42=""),"",IFERROR($H42*$L42,""))</f>
        <v/>
      </c>
      <c r="V42" s="8">
        <f>IF(AND($T42="",$U42="",$M42=""),"",IFERROR(SUM($T42,$U42,$M42),""))</f>
        <v/>
      </c>
      <c r="W42" s="8">
        <f>IF(AND($V42="",$N42=""),"",IFERROR(IF($V42="",0,$V42)-IF($N42="",0,$N42),""))</f>
        <v/>
      </c>
      <c r="X42" s="8">
        <f>IF($W42="","",IFERROR($W42*IF($O42="",Assumptions!$B$5,$O42),""))</f>
        <v/>
      </c>
      <c r="Y42" s="8">
        <f>IF($P42="","",IFERROR($P42*IF($Q42="",Assumptions!$B$6,$Q42),""))</f>
        <v/>
      </c>
      <c r="Z42" s="8">
        <f>IF(AND($W42="",$Y42=""),"",IFERROR(SUM($W42,$X42,$Y42),""))</f>
        <v/>
      </c>
      <c r="AA42" s="23">
        <f>IF(COUNTA($A42:$S42)=0,"",IF($A42="","Check ID, ","")&amp;IF(AND($A42&lt;&gt;"",COUNTIF($A$5:$A$104,$A42)&gt;1),"Duplicate ID, ","")&amp;IF($B42="","Check date, ",IF(OR($B42&lt;Assumptions!$B$8,$B42&gt;Assumptions!$B$9),"Check date range, ",""))&amp;IF($G42="","Check description, ","")&amp;IF($S42="","Check status, ","")&amp;IF($J42&gt;Assumptions!$B$7,"Check labor hours, ","")&amp;IF(AND($Z42&lt;&gt;"",ABS($Z42)&gt;Assumptions!$B$10),"Check price, ","")&amp;IF(AND($P42&lt;&gt;"",$V42&lt;&gt;"",$P42&gt;$V42),"Check taxable cost, ",""))</f>
        <v/>
      </c>
    </row>
    <row r="43" ht="30" customHeight="1">
      <c r="A43" s="16" t="n"/>
      <c r="B43" s="17" t="n"/>
      <c r="C43" s="16" t="n"/>
      <c r="D43" s="16" t="n"/>
      <c r="E43" s="16" t="n"/>
      <c r="F43" s="16" t="n"/>
      <c r="G43" s="16" t="n"/>
      <c r="H43" s="18" t="n"/>
      <c r="I43" s="19" t="n"/>
      <c r="J43" s="18" t="n"/>
      <c r="K43" s="20" t="n"/>
      <c r="L43" s="20" t="n"/>
      <c r="M43" s="20" t="n"/>
      <c r="N43" s="20" t="n"/>
      <c r="O43" s="21" t="n"/>
      <c r="P43" s="20" t="n"/>
      <c r="Q43" s="21" t="n"/>
      <c r="R43" s="16" t="n"/>
      <c r="S43" s="16" t="n"/>
      <c r="T43" s="10">
        <f>IF($J43="","",IFERROR($J43*IF($K43="",Assumptions!$B$4,$K43),""))</f>
        <v/>
      </c>
      <c r="U43" s="10">
        <f>IF(OR($H43="",$L43=""),"",IFERROR($H43*$L43,""))</f>
        <v/>
      </c>
      <c r="V43" s="10">
        <f>IF(AND($T43="",$U43="",$M43=""),"",IFERROR(SUM($T43,$U43,$M43),""))</f>
        <v/>
      </c>
      <c r="W43" s="10">
        <f>IF(AND($V43="",$N43=""),"",IFERROR(IF($V43="",0,$V43)-IF($N43="",0,$N43),""))</f>
        <v/>
      </c>
      <c r="X43" s="10">
        <f>IF($W43="","",IFERROR($W43*IF($O43="",Assumptions!$B$5,$O43),""))</f>
        <v/>
      </c>
      <c r="Y43" s="10">
        <f>IF($P43="","",IFERROR($P43*IF($Q43="",Assumptions!$B$6,$Q43),""))</f>
        <v/>
      </c>
      <c r="Z43" s="10">
        <f>IF(AND($W43="",$Y43=""),"",IFERROR(SUM($W43,$X43,$Y43),""))</f>
        <v/>
      </c>
      <c r="AA43" s="22">
        <f>IF(COUNTA($A43:$S43)=0,"",IF($A43="","Check ID, ","")&amp;IF(AND($A43&lt;&gt;"",COUNTIF($A$5:$A$104,$A43)&gt;1),"Duplicate ID, ","")&amp;IF($B43="","Check date, ",IF(OR($B43&lt;Assumptions!$B$8,$B43&gt;Assumptions!$B$9),"Check date range, ",""))&amp;IF($G43="","Check description, ","")&amp;IF($S43="","Check status, ","")&amp;IF($J43&gt;Assumptions!$B$7,"Check labor hours, ","")&amp;IF(AND($Z43&lt;&gt;"",ABS($Z43)&gt;Assumptions!$B$10),"Check price, ","")&amp;IF(AND($P43&lt;&gt;"",$V43&lt;&gt;"",$P43&gt;$V43),"Check taxable cost, ",""))</f>
        <v/>
      </c>
    </row>
    <row r="44" ht="30" customHeight="1">
      <c r="A44" s="16" t="n"/>
      <c r="B44" s="17" t="n"/>
      <c r="C44" s="16" t="n"/>
      <c r="D44" s="16" t="n"/>
      <c r="E44" s="16" t="n"/>
      <c r="F44" s="16" t="n"/>
      <c r="G44" s="16" t="n"/>
      <c r="H44" s="18" t="n"/>
      <c r="I44" s="19" t="n"/>
      <c r="J44" s="18" t="n"/>
      <c r="K44" s="20" t="n"/>
      <c r="L44" s="20" t="n"/>
      <c r="M44" s="20" t="n"/>
      <c r="N44" s="20" t="n"/>
      <c r="O44" s="21" t="n"/>
      <c r="P44" s="20" t="n"/>
      <c r="Q44" s="21" t="n"/>
      <c r="R44" s="16" t="n"/>
      <c r="S44" s="16" t="n"/>
      <c r="T44" s="8">
        <f>IF($J44="","",IFERROR($J44*IF($K44="",Assumptions!$B$4,$K44),""))</f>
        <v/>
      </c>
      <c r="U44" s="8">
        <f>IF(OR($H44="",$L44=""),"",IFERROR($H44*$L44,""))</f>
        <v/>
      </c>
      <c r="V44" s="8">
        <f>IF(AND($T44="",$U44="",$M44=""),"",IFERROR(SUM($T44,$U44,$M44),""))</f>
        <v/>
      </c>
      <c r="W44" s="8">
        <f>IF(AND($V44="",$N44=""),"",IFERROR(IF($V44="",0,$V44)-IF($N44="",0,$N44),""))</f>
        <v/>
      </c>
      <c r="X44" s="8">
        <f>IF($W44="","",IFERROR($W44*IF($O44="",Assumptions!$B$5,$O44),""))</f>
        <v/>
      </c>
      <c r="Y44" s="8">
        <f>IF($P44="","",IFERROR($P44*IF($Q44="",Assumptions!$B$6,$Q44),""))</f>
        <v/>
      </c>
      <c r="Z44" s="8">
        <f>IF(AND($W44="",$Y44=""),"",IFERROR(SUM($W44,$X44,$Y44),""))</f>
        <v/>
      </c>
      <c r="AA44" s="23">
        <f>IF(COUNTA($A44:$S44)=0,"",IF($A44="","Check ID, ","")&amp;IF(AND($A44&lt;&gt;"",COUNTIF($A$5:$A$104,$A44)&gt;1),"Duplicate ID, ","")&amp;IF($B44="","Check date, ",IF(OR($B44&lt;Assumptions!$B$8,$B44&gt;Assumptions!$B$9),"Check date range, ",""))&amp;IF($G44="","Check description, ","")&amp;IF($S44="","Check status, ","")&amp;IF($J44&gt;Assumptions!$B$7,"Check labor hours, ","")&amp;IF(AND($Z44&lt;&gt;"",ABS($Z44)&gt;Assumptions!$B$10),"Check price, ","")&amp;IF(AND($P44&lt;&gt;"",$V44&lt;&gt;"",$P44&gt;$V44),"Check taxable cost, ",""))</f>
        <v/>
      </c>
    </row>
    <row r="45" ht="30" customHeight="1">
      <c r="A45" s="16" t="n"/>
      <c r="B45" s="17" t="n"/>
      <c r="C45" s="16" t="n"/>
      <c r="D45" s="16" t="n"/>
      <c r="E45" s="16" t="n"/>
      <c r="F45" s="16" t="n"/>
      <c r="G45" s="16" t="n"/>
      <c r="H45" s="18" t="n"/>
      <c r="I45" s="19" t="n"/>
      <c r="J45" s="18" t="n"/>
      <c r="K45" s="20" t="n"/>
      <c r="L45" s="20" t="n"/>
      <c r="M45" s="20" t="n"/>
      <c r="N45" s="20" t="n"/>
      <c r="O45" s="21" t="n"/>
      <c r="P45" s="20" t="n"/>
      <c r="Q45" s="21" t="n"/>
      <c r="R45" s="16" t="n"/>
      <c r="S45" s="16" t="n"/>
      <c r="T45" s="10">
        <f>IF($J45="","",IFERROR($J45*IF($K45="",Assumptions!$B$4,$K45),""))</f>
        <v/>
      </c>
      <c r="U45" s="10">
        <f>IF(OR($H45="",$L45=""),"",IFERROR($H45*$L45,""))</f>
        <v/>
      </c>
      <c r="V45" s="10">
        <f>IF(AND($T45="",$U45="",$M45=""),"",IFERROR(SUM($T45,$U45,$M45),""))</f>
        <v/>
      </c>
      <c r="W45" s="10">
        <f>IF(AND($V45="",$N45=""),"",IFERROR(IF($V45="",0,$V45)-IF($N45="",0,$N45),""))</f>
        <v/>
      </c>
      <c r="X45" s="10">
        <f>IF($W45="","",IFERROR($W45*IF($O45="",Assumptions!$B$5,$O45),""))</f>
        <v/>
      </c>
      <c r="Y45" s="10">
        <f>IF($P45="","",IFERROR($P45*IF($Q45="",Assumptions!$B$6,$Q45),""))</f>
        <v/>
      </c>
      <c r="Z45" s="10">
        <f>IF(AND($W45="",$Y45=""),"",IFERROR(SUM($W45,$X45,$Y45),""))</f>
        <v/>
      </c>
      <c r="AA45" s="22">
        <f>IF(COUNTA($A45:$S45)=0,"",IF($A45="","Check ID, ","")&amp;IF(AND($A45&lt;&gt;"",COUNTIF($A$5:$A$104,$A45)&gt;1),"Duplicate ID, ","")&amp;IF($B45="","Check date, ",IF(OR($B45&lt;Assumptions!$B$8,$B45&gt;Assumptions!$B$9),"Check date range, ",""))&amp;IF($G45="","Check description, ","")&amp;IF($S45="","Check status, ","")&amp;IF($J45&gt;Assumptions!$B$7,"Check labor hours, ","")&amp;IF(AND($Z45&lt;&gt;"",ABS($Z45)&gt;Assumptions!$B$10),"Check price, ","")&amp;IF(AND($P45&lt;&gt;"",$V45&lt;&gt;"",$P45&gt;$V45),"Check taxable cost, ",""))</f>
        <v/>
      </c>
    </row>
    <row r="46" ht="30" customHeight="1">
      <c r="A46" s="16" t="n"/>
      <c r="B46" s="17" t="n"/>
      <c r="C46" s="16" t="n"/>
      <c r="D46" s="16" t="n"/>
      <c r="E46" s="16" t="n"/>
      <c r="F46" s="16" t="n"/>
      <c r="G46" s="16" t="n"/>
      <c r="H46" s="18" t="n"/>
      <c r="I46" s="19" t="n"/>
      <c r="J46" s="18" t="n"/>
      <c r="K46" s="20" t="n"/>
      <c r="L46" s="20" t="n"/>
      <c r="M46" s="20" t="n"/>
      <c r="N46" s="20" t="n"/>
      <c r="O46" s="21" t="n"/>
      <c r="P46" s="20" t="n"/>
      <c r="Q46" s="21" t="n"/>
      <c r="R46" s="16" t="n"/>
      <c r="S46" s="16" t="n"/>
      <c r="T46" s="8">
        <f>IF($J46="","",IFERROR($J46*IF($K46="",Assumptions!$B$4,$K46),""))</f>
        <v/>
      </c>
      <c r="U46" s="8">
        <f>IF(OR($H46="",$L46=""),"",IFERROR($H46*$L46,""))</f>
        <v/>
      </c>
      <c r="V46" s="8">
        <f>IF(AND($T46="",$U46="",$M46=""),"",IFERROR(SUM($T46,$U46,$M46),""))</f>
        <v/>
      </c>
      <c r="W46" s="8">
        <f>IF(AND($V46="",$N46=""),"",IFERROR(IF($V46="",0,$V46)-IF($N46="",0,$N46),""))</f>
        <v/>
      </c>
      <c r="X46" s="8">
        <f>IF($W46="","",IFERROR($W46*IF($O46="",Assumptions!$B$5,$O46),""))</f>
        <v/>
      </c>
      <c r="Y46" s="8">
        <f>IF($P46="","",IFERROR($P46*IF($Q46="",Assumptions!$B$6,$Q46),""))</f>
        <v/>
      </c>
      <c r="Z46" s="8">
        <f>IF(AND($W46="",$Y46=""),"",IFERROR(SUM($W46,$X46,$Y46),""))</f>
        <v/>
      </c>
      <c r="AA46" s="23">
        <f>IF(COUNTA($A46:$S46)=0,"",IF($A46="","Check ID, ","")&amp;IF(AND($A46&lt;&gt;"",COUNTIF($A$5:$A$104,$A46)&gt;1),"Duplicate ID, ","")&amp;IF($B46="","Check date, ",IF(OR($B46&lt;Assumptions!$B$8,$B46&gt;Assumptions!$B$9),"Check date range, ",""))&amp;IF($G46="","Check description, ","")&amp;IF($S46="","Check status, ","")&amp;IF($J46&gt;Assumptions!$B$7,"Check labor hours, ","")&amp;IF(AND($Z46&lt;&gt;"",ABS($Z46)&gt;Assumptions!$B$10),"Check price, ","")&amp;IF(AND($P46&lt;&gt;"",$V46&lt;&gt;"",$P46&gt;$V46),"Check taxable cost, ",""))</f>
        <v/>
      </c>
    </row>
    <row r="47" ht="30" customHeight="1">
      <c r="A47" s="16" t="n"/>
      <c r="B47" s="17" t="n"/>
      <c r="C47" s="16" t="n"/>
      <c r="D47" s="16" t="n"/>
      <c r="E47" s="16" t="n"/>
      <c r="F47" s="16" t="n"/>
      <c r="G47" s="16" t="n"/>
      <c r="H47" s="18" t="n"/>
      <c r="I47" s="19" t="n"/>
      <c r="J47" s="18" t="n"/>
      <c r="K47" s="20" t="n"/>
      <c r="L47" s="20" t="n"/>
      <c r="M47" s="20" t="n"/>
      <c r="N47" s="20" t="n"/>
      <c r="O47" s="21" t="n"/>
      <c r="P47" s="20" t="n"/>
      <c r="Q47" s="21" t="n"/>
      <c r="R47" s="16" t="n"/>
      <c r="S47" s="16" t="n"/>
      <c r="T47" s="10">
        <f>IF($J47="","",IFERROR($J47*IF($K47="",Assumptions!$B$4,$K47),""))</f>
        <v/>
      </c>
      <c r="U47" s="10">
        <f>IF(OR($H47="",$L47=""),"",IFERROR($H47*$L47,""))</f>
        <v/>
      </c>
      <c r="V47" s="10">
        <f>IF(AND($T47="",$U47="",$M47=""),"",IFERROR(SUM($T47,$U47,$M47),""))</f>
        <v/>
      </c>
      <c r="W47" s="10">
        <f>IF(AND($V47="",$N47=""),"",IFERROR(IF($V47="",0,$V47)-IF($N47="",0,$N47),""))</f>
        <v/>
      </c>
      <c r="X47" s="10">
        <f>IF($W47="","",IFERROR($W47*IF($O47="",Assumptions!$B$5,$O47),""))</f>
        <v/>
      </c>
      <c r="Y47" s="10">
        <f>IF($P47="","",IFERROR($P47*IF($Q47="",Assumptions!$B$6,$Q47),""))</f>
        <v/>
      </c>
      <c r="Z47" s="10">
        <f>IF(AND($W47="",$Y47=""),"",IFERROR(SUM($W47,$X47,$Y47),""))</f>
        <v/>
      </c>
      <c r="AA47" s="22">
        <f>IF(COUNTA($A47:$S47)=0,"",IF($A47="","Check ID, ","")&amp;IF(AND($A47&lt;&gt;"",COUNTIF($A$5:$A$104,$A47)&gt;1),"Duplicate ID, ","")&amp;IF($B47="","Check date, ",IF(OR($B47&lt;Assumptions!$B$8,$B47&gt;Assumptions!$B$9),"Check date range, ",""))&amp;IF($G47="","Check description, ","")&amp;IF($S47="","Check status, ","")&amp;IF($J47&gt;Assumptions!$B$7,"Check labor hours, ","")&amp;IF(AND($Z47&lt;&gt;"",ABS($Z47)&gt;Assumptions!$B$10),"Check price, ","")&amp;IF(AND($P47&lt;&gt;"",$V47&lt;&gt;"",$P47&gt;$V47),"Check taxable cost, ",""))</f>
        <v/>
      </c>
    </row>
    <row r="48" ht="30" customHeight="1">
      <c r="A48" s="16" t="n"/>
      <c r="B48" s="17" t="n"/>
      <c r="C48" s="16" t="n"/>
      <c r="D48" s="16" t="n"/>
      <c r="E48" s="16" t="n"/>
      <c r="F48" s="16" t="n"/>
      <c r="G48" s="16" t="n"/>
      <c r="H48" s="18" t="n"/>
      <c r="I48" s="19" t="n"/>
      <c r="J48" s="18" t="n"/>
      <c r="K48" s="20" t="n"/>
      <c r="L48" s="20" t="n"/>
      <c r="M48" s="20" t="n"/>
      <c r="N48" s="20" t="n"/>
      <c r="O48" s="21" t="n"/>
      <c r="P48" s="20" t="n"/>
      <c r="Q48" s="21" t="n"/>
      <c r="R48" s="16" t="n"/>
      <c r="S48" s="16" t="n"/>
      <c r="T48" s="8">
        <f>IF($J48="","",IFERROR($J48*IF($K48="",Assumptions!$B$4,$K48),""))</f>
        <v/>
      </c>
      <c r="U48" s="8">
        <f>IF(OR($H48="",$L48=""),"",IFERROR($H48*$L48,""))</f>
        <v/>
      </c>
      <c r="V48" s="8">
        <f>IF(AND($T48="",$U48="",$M48=""),"",IFERROR(SUM($T48,$U48,$M48),""))</f>
        <v/>
      </c>
      <c r="W48" s="8">
        <f>IF(AND($V48="",$N48=""),"",IFERROR(IF($V48="",0,$V48)-IF($N48="",0,$N48),""))</f>
        <v/>
      </c>
      <c r="X48" s="8">
        <f>IF($W48="","",IFERROR($W48*IF($O48="",Assumptions!$B$5,$O48),""))</f>
        <v/>
      </c>
      <c r="Y48" s="8">
        <f>IF($P48="","",IFERROR($P48*IF($Q48="",Assumptions!$B$6,$Q48),""))</f>
        <v/>
      </c>
      <c r="Z48" s="8">
        <f>IF(AND($W48="",$Y48=""),"",IFERROR(SUM($W48,$X48,$Y48),""))</f>
        <v/>
      </c>
      <c r="AA48" s="23">
        <f>IF(COUNTA($A48:$S48)=0,"",IF($A48="","Check ID, ","")&amp;IF(AND($A48&lt;&gt;"",COUNTIF($A$5:$A$104,$A48)&gt;1),"Duplicate ID, ","")&amp;IF($B48="","Check date, ",IF(OR($B48&lt;Assumptions!$B$8,$B48&gt;Assumptions!$B$9),"Check date range, ",""))&amp;IF($G48="","Check description, ","")&amp;IF($S48="","Check status, ","")&amp;IF($J48&gt;Assumptions!$B$7,"Check labor hours, ","")&amp;IF(AND($Z48&lt;&gt;"",ABS($Z48)&gt;Assumptions!$B$10),"Check price, ","")&amp;IF(AND($P48&lt;&gt;"",$V48&lt;&gt;"",$P48&gt;$V48),"Check taxable cost, ",""))</f>
        <v/>
      </c>
    </row>
    <row r="49" ht="30" customHeight="1">
      <c r="A49" s="16" t="n"/>
      <c r="B49" s="17" t="n"/>
      <c r="C49" s="16" t="n"/>
      <c r="D49" s="16" t="n"/>
      <c r="E49" s="16" t="n"/>
      <c r="F49" s="16" t="n"/>
      <c r="G49" s="16" t="n"/>
      <c r="H49" s="18" t="n"/>
      <c r="I49" s="19" t="n"/>
      <c r="J49" s="18" t="n"/>
      <c r="K49" s="20" t="n"/>
      <c r="L49" s="20" t="n"/>
      <c r="M49" s="20" t="n"/>
      <c r="N49" s="20" t="n"/>
      <c r="O49" s="21" t="n"/>
      <c r="P49" s="20" t="n"/>
      <c r="Q49" s="21" t="n"/>
      <c r="R49" s="16" t="n"/>
      <c r="S49" s="16" t="n"/>
      <c r="T49" s="10">
        <f>IF($J49="","",IFERROR($J49*IF($K49="",Assumptions!$B$4,$K49),""))</f>
        <v/>
      </c>
      <c r="U49" s="10">
        <f>IF(OR($H49="",$L49=""),"",IFERROR($H49*$L49,""))</f>
        <v/>
      </c>
      <c r="V49" s="10">
        <f>IF(AND($T49="",$U49="",$M49=""),"",IFERROR(SUM($T49,$U49,$M49),""))</f>
        <v/>
      </c>
      <c r="W49" s="10">
        <f>IF(AND($V49="",$N49=""),"",IFERROR(IF($V49="",0,$V49)-IF($N49="",0,$N49),""))</f>
        <v/>
      </c>
      <c r="X49" s="10">
        <f>IF($W49="","",IFERROR($W49*IF($O49="",Assumptions!$B$5,$O49),""))</f>
        <v/>
      </c>
      <c r="Y49" s="10">
        <f>IF($P49="","",IFERROR($P49*IF($Q49="",Assumptions!$B$6,$Q49),""))</f>
        <v/>
      </c>
      <c r="Z49" s="10">
        <f>IF(AND($W49="",$Y49=""),"",IFERROR(SUM($W49,$X49,$Y49),""))</f>
        <v/>
      </c>
      <c r="AA49" s="22">
        <f>IF(COUNTA($A49:$S49)=0,"",IF($A49="","Check ID, ","")&amp;IF(AND($A49&lt;&gt;"",COUNTIF($A$5:$A$104,$A49)&gt;1),"Duplicate ID, ","")&amp;IF($B49="","Check date, ",IF(OR($B49&lt;Assumptions!$B$8,$B49&gt;Assumptions!$B$9),"Check date range, ",""))&amp;IF($G49="","Check description, ","")&amp;IF($S49="","Check status, ","")&amp;IF($J49&gt;Assumptions!$B$7,"Check labor hours, ","")&amp;IF(AND($Z49&lt;&gt;"",ABS($Z49)&gt;Assumptions!$B$10),"Check price, ","")&amp;IF(AND($P49&lt;&gt;"",$V49&lt;&gt;"",$P49&gt;$V49),"Check taxable cost, ",""))</f>
        <v/>
      </c>
    </row>
    <row r="50" ht="30" customHeight="1">
      <c r="A50" s="16" t="n"/>
      <c r="B50" s="17" t="n"/>
      <c r="C50" s="16" t="n"/>
      <c r="D50" s="16" t="n"/>
      <c r="E50" s="16" t="n"/>
      <c r="F50" s="16" t="n"/>
      <c r="G50" s="16" t="n"/>
      <c r="H50" s="18" t="n"/>
      <c r="I50" s="19" t="n"/>
      <c r="J50" s="18" t="n"/>
      <c r="K50" s="20" t="n"/>
      <c r="L50" s="20" t="n"/>
      <c r="M50" s="20" t="n"/>
      <c r="N50" s="20" t="n"/>
      <c r="O50" s="21" t="n"/>
      <c r="P50" s="20" t="n"/>
      <c r="Q50" s="21" t="n"/>
      <c r="R50" s="16" t="n"/>
      <c r="S50" s="16" t="n"/>
      <c r="T50" s="8">
        <f>IF($J50="","",IFERROR($J50*IF($K50="",Assumptions!$B$4,$K50),""))</f>
        <v/>
      </c>
      <c r="U50" s="8">
        <f>IF(OR($H50="",$L50=""),"",IFERROR($H50*$L50,""))</f>
        <v/>
      </c>
      <c r="V50" s="8">
        <f>IF(AND($T50="",$U50="",$M50=""),"",IFERROR(SUM($T50,$U50,$M50),""))</f>
        <v/>
      </c>
      <c r="W50" s="8">
        <f>IF(AND($V50="",$N50=""),"",IFERROR(IF($V50="",0,$V50)-IF($N50="",0,$N50),""))</f>
        <v/>
      </c>
      <c r="X50" s="8">
        <f>IF($W50="","",IFERROR($W50*IF($O50="",Assumptions!$B$5,$O50),""))</f>
        <v/>
      </c>
      <c r="Y50" s="8">
        <f>IF($P50="","",IFERROR($P50*IF($Q50="",Assumptions!$B$6,$Q50),""))</f>
        <v/>
      </c>
      <c r="Z50" s="8">
        <f>IF(AND($W50="",$Y50=""),"",IFERROR(SUM($W50,$X50,$Y50),""))</f>
        <v/>
      </c>
      <c r="AA50" s="23">
        <f>IF(COUNTA($A50:$S50)=0,"",IF($A50="","Check ID, ","")&amp;IF(AND($A50&lt;&gt;"",COUNTIF($A$5:$A$104,$A50)&gt;1),"Duplicate ID, ","")&amp;IF($B50="","Check date, ",IF(OR($B50&lt;Assumptions!$B$8,$B50&gt;Assumptions!$B$9),"Check date range, ",""))&amp;IF($G50="","Check description, ","")&amp;IF($S50="","Check status, ","")&amp;IF($J50&gt;Assumptions!$B$7,"Check labor hours, ","")&amp;IF(AND($Z50&lt;&gt;"",ABS($Z50)&gt;Assumptions!$B$10),"Check price, ","")&amp;IF(AND($P50&lt;&gt;"",$V50&lt;&gt;"",$P50&gt;$V50),"Check taxable cost, ",""))</f>
        <v/>
      </c>
    </row>
    <row r="51" ht="30" customHeight="1">
      <c r="A51" s="16" t="n"/>
      <c r="B51" s="17" t="n"/>
      <c r="C51" s="16" t="n"/>
      <c r="D51" s="16" t="n"/>
      <c r="E51" s="16" t="n"/>
      <c r="F51" s="16" t="n"/>
      <c r="G51" s="16" t="n"/>
      <c r="H51" s="18" t="n"/>
      <c r="I51" s="19" t="n"/>
      <c r="J51" s="18" t="n"/>
      <c r="K51" s="20" t="n"/>
      <c r="L51" s="20" t="n"/>
      <c r="M51" s="20" t="n"/>
      <c r="N51" s="20" t="n"/>
      <c r="O51" s="21" t="n"/>
      <c r="P51" s="20" t="n"/>
      <c r="Q51" s="21" t="n"/>
      <c r="R51" s="16" t="n"/>
      <c r="S51" s="16" t="n"/>
      <c r="T51" s="10">
        <f>IF($J51="","",IFERROR($J51*IF($K51="",Assumptions!$B$4,$K51),""))</f>
        <v/>
      </c>
      <c r="U51" s="10">
        <f>IF(OR($H51="",$L51=""),"",IFERROR($H51*$L51,""))</f>
        <v/>
      </c>
      <c r="V51" s="10">
        <f>IF(AND($T51="",$U51="",$M51=""),"",IFERROR(SUM($T51,$U51,$M51),""))</f>
        <v/>
      </c>
      <c r="W51" s="10">
        <f>IF(AND($V51="",$N51=""),"",IFERROR(IF($V51="",0,$V51)-IF($N51="",0,$N51),""))</f>
        <v/>
      </c>
      <c r="X51" s="10">
        <f>IF($W51="","",IFERROR($W51*IF($O51="",Assumptions!$B$5,$O51),""))</f>
        <v/>
      </c>
      <c r="Y51" s="10">
        <f>IF($P51="","",IFERROR($P51*IF($Q51="",Assumptions!$B$6,$Q51),""))</f>
        <v/>
      </c>
      <c r="Z51" s="10">
        <f>IF(AND($W51="",$Y51=""),"",IFERROR(SUM($W51,$X51,$Y51),""))</f>
        <v/>
      </c>
      <c r="AA51" s="22">
        <f>IF(COUNTA($A51:$S51)=0,"",IF($A51="","Check ID, ","")&amp;IF(AND($A51&lt;&gt;"",COUNTIF($A$5:$A$104,$A51)&gt;1),"Duplicate ID, ","")&amp;IF($B51="","Check date, ",IF(OR($B51&lt;Assumptions!$B$8,$B51&gt;Assumptions!$B$9),"Check date range, ",""))&amp;IF($G51="","Check description, ","")&amp;IF($S51="","Check status, ","")&amp;IF($J51&gt;Assumptions!$B$7,"Check labor hours, ","")&amp;IF(AND($Z51&lt;&gt;"",ABS($Z51)&gt;Assumptions!$B$10),"Check price, ","")&amp;IF(AND($P51&lt;&gt;"",$V51&lt;&gt;"",$P51&gt;$V51),"Check taxable cost, ",""))</f>
        <v/>
      </c>
    </row>
    <row r="52" ht="30" customHeight="1">
      <c r="A52" s="16" t="n"/>
      <c r="B52" s="17" t="n"/>
      <c r="C52" s="16" t="n"/>
      <c r="D52" s="16" t="n"/>
      <c r="E52" s="16" t="n"/>
      <c r="F52" s="16" t="n"/>
      <c r="G52" s="16" t="n"/>
      <c r="H52" s="18" t="n"/>
      <c r="I52" s="19" t="n"/>
      <c r="J52" s="18" t="n"/>
      <c r="K52" s="20" t="n"/>
      <c r="L52" s="20" t="n"/>
      <c r="M52" s="20" t="n"/>
      <c r="N52" s="20" t="n"/>
      <c r="O52" s="21" t="n"/>
      <c r="P52" s="20" t="n"/>
      <c r="Q52" s="21" t="n"/>
      <c r="R52" s="16" t="n"/>
      <c r="S52" s="16" t="n"/>
      <c r="T52" s="8">
        <f>IF($J52="","",IFERROR($J52*IF($K52="",Assumptions!$B$4,$K52),""))</f>
        <v/>
      </c>
      <c r="U52" s="8">
        <f>IF(OR($H52="",$L52=""),"",IFERROR($H52*$L52,""))</f>
        <v/>
      </c>
      <c r="V52" s="8">
        <f>IF(AND($T52="",$U52="",$M52=""),"",IFERROR(SUM($T52,$U52,$M52),""))</f>
        <v/>
      </c>
      <c r="W52" s="8">
        <f>IF(AND($V52="",$N52=""),"",IFERROR(IF($V52="",0,$V52)-IF($N52="",0,$N52),""))</f>
        <v/>
      </c>
      <c r="X52" s="8">
        <f>IF($W52="","",IFERROR($W52*IF($O52="",Assumptions!$B$5,$O52),""))</f>
        <v/>
      </c>
      <c r="Y52" s="8">
        <f>IF($P52="","",IFERROR($P52*IF($Q52="",Assumptions!$B$6,$Q52),""))</f>
        <v/>
      </c>
      <c r="Z52" s="8">
        <f>IF(AND($W52="",$Y52=""),"",IFERROR(SUM($W52,$X52,$Y52),""))</f>
        <v/>
      </c>
      <c r="AA52" s="23">
        <f>IF(COUNTA($A52:$S52)=0,"",IF($A52="","Check ID, ","")&amp;IF(AND($A52&lt;&gt;"",COUNTIF($A$5:$A$104,$A52)&gt;1),"Duplicate ID, ","")&amp;IF($B52="","Check date, ",IF(OR($B52&lt;Assumptions!$B$8,$B52&gt;Assumptions!$B$9),"Check date range, ",""))&amp;IF($G52="","Check description, ","")&amp;IF($S52="","Check status, ","")&amp;IF($J52&gt;Assumptions!$B$7,"Check labor hours, ","")&amp;IF(AND($Z52&lt;&gt;"",ABS($Z52)&gt;Assumptions!$B$10),"Check price, ","")&amp;IF(AND($P52&lt;&gt;"",$V52&lt;&gt;"",$P52&gt;$V52),"Check taxable cost, ",""))</f>
        <v/>
      </c>
    </row>
    <row r="53" ht="30" customHeight="1">
      <c r="A53" s="16" t="n"/>
      <c r="B53" s="17" t="n"/>
      <c r="C53" s="16" t="n"/>
      <c r="D53" s="16" t="n"/>
      <c r="E53" s="16" t="n"/>
      <c r="F53" s="16" t="n"/>
      <c r="G53" s="16" t="n"/>
      <c r="H53" s="18" t="n"/>
      <c r="I53" s="19" t="n"/>
      <c r="J53" s="18" t="n"/>
      <c r="K53" s="20" t="n"/>
      <c r="L53" s="20" t="n"/>
      <c r="M53" s="20" t="n"/>
      <c r="N53" s="20" t="n"/>
      <c r="O53" s="21" t="n"/>
      <c r="P53" s="20" t="n"/>
      <c r="Q53" s="21" t="n"/>
      <c r="R53" s="16" t="n"/>
      <c r="S53" s="16" t="n"/>
      <c r="T53" s="10">
        <f>IF($J53="","",IFERROR($J53*IF($K53="",Assumptions!$B$4,$K53),""))</f>
        <v/>
      </c>
      <c r="U53" s="10">
        <f>IF(OR($H53="",$L53=""),"",IFERROR($H53*$L53,""))</f>
        <v/>
      </c>
      <c r="V53" s="10">
        <f>IF(AND($T53="",$U53="",$M53=""),"",IFERROR(SUM($T53,$U53,$M53),""))</f>
        <v/>
      </c>
      <c r="W53" s="10">
        <f>IF(AND($V53="",$N53=""),"",IFERROR(IF($V53="",0,$V53)-IF($N53="",0,$N53),""))</f>
        <v/>
      </c>
      <c r="X53" s="10">
        <f>IF($W53="","",IFERROR($W53*IF($O53="",Assumptions!$B$5,$O53),""))</f>
        <v/>
      </c>
      <c r="Y53" s="10">
        <f>IF($P53="","",IFERROR($P53*IF($Q53="",Assumptions!$B$6,$Q53),""))</f>
        <v/>
      </c>
      <c r="Z53" s="10">
        <f>IF(AND($W53="",$Y53=""),"",IFERROR(SUM($W53,$X53,$Y53),""))</f>
        <v/>
      </c>
      <c r="AA53" s="22">
        <f>IF(COUNTA($A53:$S53)=0,"",IF($A53="","Check ID, ","")&amp;IF(AND($A53&lt;&gt;"",COUNTIF($A$5:$A$104,$A53)&gt;1),"Duplicate ID, ","")&amp;IF($B53="","Check date, ",IF(OR($B53&lt;Assumptions!$B$8,$B53&gt;Assumptions!$B$9),"Check date range, ",""))&amp;IF($G53="","Check description, ","")&amp;IF($S53="","Check status, ","")&amp;IF($J53&gt;Assumptions!$B$7,"Check labor hours, ","")&amp;IF(AND($Z53&lt;&gt;"",ABS($Z53)&gt;Assumptions!$B$10),"Check price, ","")&amp;IF(AND($P53&lt;&gt;"",$V53&lt;&gt;"",$P53&gt;$V53),"Check taxable cost, ",""))</f>
        <v/>
      </c>
    </row>
    <row r="54" ht="30" customHeight="1">
      <c r="A54" s="16" t="n"/>
      <c r="B54" s="17" t="n"/>
      <c r="C54" s="16" t="n"/>
      <c r="D54" s="16" t="n"/>
      <c r="E54" s="16" t="n"/>
      <c r="F54" s="16" t="n"/>
      <c r="G54" s="16" t="n"/>
      <c r="H54" s="18" t="n"/>
      <c r="I54" s="19" t="n"/>
      <c r="J54" s="18" t="n"/>
      <c r="K54" s="20" t="n"/>
      <c r="L54" s="20" t="n"/>
      <c r="M54" s="20" t="n"/>
      <c r="N54" s="20" t="n"/>
      <c r="O54" s="21" t="n"/>
      <c r="P54" s="20" t="n"/>
      <c r="Q54" s="21" t="n"/>
      <c r="R54" s="16" t="n"/>
      <c r="S54" s="16" t="n"/>
      <c r="T54" s="8">
        <f>IF($J54="","",IFERROR($J54*IF($K54="",Assumptions!$B$4,$K54),""))</f>
        <v/>
      </c>
      <c r="U54" s="8">
        <f>IF(OR($H54="",$L54=""),"",IFERROR($H54*$L54,""))</f>
        <v/>
      </c>
      <c r="V54" s="8">
        <f>IF(AND($T54="",$U54="",$M54=""),"",IFERROR(SUM($T54,$U54,$M54),""))</f>
        <v/>
      </c>
      <c r="W54" s="8">
        <f>IF(AND($V54="",$N54=""),"",IFERROR(IF($V54="",0,$V54)-IF($N54="",0,$N54),""))</f>
        <v/>
      </c>
      <c r="X54" s="8">
        <f>IF($W54="","",IFERROR($W54*IF($O54="",Assumptions!$B$5,$O54),""))</f>
        <v/>
      </c>
      <c r="Y54" s="8">
        <f>IF($P54="","",IFERROR($P54*IF($Q54="",Assumptions!$B$6,$Q54),""))</f>
        <v/>
      </c>
      <c r="Z54" s="8">
        <f>IF(AND($W54="",$Y54=""),"",IFERROR(SUM($W54,$X54,$Y54),""))</f>
        <v/>
      </c>
      <c r="AA54" s="23">
        <f>IF(COUNTA($A54:$S54)=0,"",IF($A54="","Check ID, ","")&amp;IF(AND($A54&lt;&gt;"",COUNTIF($A$5:$A$104,$A54)&gt;1),"Duplicate ID, ","")&amp;IF($B54="","Check date, ",IF(OR($B54&lt;Assumptions!$B$8,$B54&gt;Assumptions!$B$9),"Check date range, ",""))&amp;IF($G54="","Check description, ","")&amp;IF($S54="","Check status, ","")&amp;IF($J54&gt;Assumptions!$B$7,"Check labor hours, ","")&amp;IF(AND($Z54&lt;&gt;"",ABS($Z54)&gt;Assumptions!$B$10),"Check price, ","")&amp;IF(AND($P54&lt;&gt;"",$V54&lt;&gt;"",$P54&gt;$V54),"Check taxable cost, ",""))</f>
        <v/>
      </c>
    </row>
    <row r="55" ht="30" customHeight="1">
      <c r="A55" s="16" t="n"/>
      <c r="B55" s="17" t="n"/>
      <c r="C55" s="16" t="n"/>
      <c r="D55" s="16" t="n"/>
      <c r="E55" s="16" t="n"/>
      <c r="F55" s="16" t="n"/>
      <c r="G55" s="16" t="n"/>
      <c r="H55" s="18" t="n"/>
      <c r="I55" s="19" t="n"/>
      <c r="J55" s="18" t="n"/>
      <c r="K55" s="20" t="n"/>
      <c r="L55" s="20" t="n"/>
      <c r="M55" s="20" t="n"/>
      <c r="N55" s="20" t="n"/>
      <c r="O55" s="21" t="n"/>
      <c r="P55" s="20" t="n"/>
      <c r="Q55" s="21" t="n"/>
      <c r="R55" s="16" t="n"/>
      <c r="S55" s="16" t="n"/>
      <c r="T55" s="10">
        <f>IF($J55="","",IFERROR($J55*IF($K55="",Assumptions!$B$4,$K55),""))</f>
        <v/>
      </c>
      <c r="U55" s="10">
        <f>IF(OR($H55="",$L55=""),"",IFERROR($H55*$L55,""))</f>
        <v/>
      </c>
      <c r="V55" s="10">
        <f>IF(AND($T55="",$U55="",$M55=""),"",IFERROR(SUM($T55,$U55,$M55),""))</f>
        <v/>
      </c>
      <c r="W55" s="10">
        <f>IF(AND($V55="",$N55=""),"",IFERROR(IF($V55="",0,$V55)-IF($N55="",0,$N55),""))</f>
        <v/>
      </c>
      <c r="X55" s="10">
        <f>IF($W55="","",IFERROR($W55*IF($O55="",Assumptions!$B$5,$O55),""))</f>
        <v/>
      </c>
      <c r="Y55" s="10">
        <f>IF($P55="","",IFERROR($P55*IF($Q55="",Assumptions!$B$6,$Q55),""))</f>
        <v/>
      </c>
      <c r="Z55" s="10">
        <f>IF(AND($W55="",$Y55=""),"",IFERROR(SUM($W55,$X55,$Y55),""))</f>
        <v/>
      </c>
      <c r="AA55" s="22">
        <f>IF(COUNTA($A55:$S55)=0,"",IF($A55="","Check ID, ","")&amp;IF(AND($A55&lt;&gt;"",COUNTIF($A$5:$A$104,$A55)&gt;1),"Duplicate ID, ","")&amp;IF($B55="","Check date, ",IF(OR($B55&lt;Assumptions!$B$8,$B55&gt;Assumptions!$B$9),"Check date range, ",""))&amp;IF($G55="","Check description, ","")&amp;IF($S55="","Check status, ","")&amp;IF($J55&gt;Assumptions!$B$7,"Check labor hours, ","")&amp;IF(AND($Z55&lt;&gt;"",ABS($Z55)&gt;Assumptions!$B$10),"Check price, ","")&amp;IF(AND($P55&lt;&gt;"",$V55&lt;&gt;"",$P55&gt;$V55),"Check taxable cost, ",""))</f>
        <v/>
      </c>
    </row>
    <row r="56" ht="30" customHeight="1">
      <c r="A56" s="16" t="n"/>
      <c r="B56" s="17" t="n"/>
      <c r="C56" s="16" t="n"/>
      <c r="D56" s="16" t="n"/>
      <c r="E56" s="16" t="n"/>
      <c r="F56" s="16" t="n"/>
      <c r="G56" s="16" t="n"/>
      <c r="H56" s="18" t="n"/>
      <c r="I56" s="19" t="n"/>
      <c r="J56" s="18" t="n"/>
      <c r="K56" s="20" t="n"/>
      <c r="L56" s="20" t="n"/>
      <c r="M56" s="20" t="n"/>
      <c r="N56" s="20" t="n"/>
      <c r="O56" s="21" t="n"/>
      <c r="P56" s="20" t="n"/>
      <c r="Q56" s="21" t="n"/>
      <c r="R56" s="16" t="n"/>
      <c r="S56" s="16" t="n"/>
      <c r="T56" s="8">
        <f>IF($J56="","",IFERROR($J56*IF($K56="",Assumptions!$B$4,$K56),""))</f>
        <v/>
      </c>
      <c r="U56" s="8">
        <f>IF(OR($H56="",$L56=""),"",IFERROR($H56*$L56,""))</f>
        <v/>
      </c>
      <c r="V56" s="8">
        <f>IF(AND($T56="",$U56="",$M56=""),"",IFERROR(SUM($T56,$U56,$M56),""))</f>
        <v/>
      </c>
      <c r="W56" s="8">
        <f>IF(AND($V56="",$N56=""),"",IFERROR(IF($V56="",0,$V56)-IF($N56="",0,$N56),""))</f>
        <v/>
      </c>
      <c r="X56" s="8">
        <f>IF($W56="","",IFERROR($W56*IF($O56="",Assumptions!$B$5,$O56),""))</f>
        <v/>
      </c>
      <c r="Y56" s="8">
        <f>IF($P56="","",IFERROR($P56*IF($Q56="",Assumptions!$B$6,$Q56),""))</f>
        <v/>
      </c>
      <c r="Z56" s="8">
        <f>IF(AND($W56="",$Y56=""),"",IFERROR(SUM($W56,$X56,$Y56),""))</f>
        <v/>
      </c>
      <c r="AA56" s="23">
        <f>IF(COUNTA($A56:$S56)=0,"",IF($A56="","Check ID, ","")&amp;IF(AND($A56&lt;&gt;"",COUNTIF($A$5:$A$104,$A56)&gt;1),"Duplicate ID, ","")&amp;IF($B56="","Check date, ",IF(OR($B56&lt;Assumptions!$B$8,$B56&gt;Assumptions!$B$9),"Check date range, ",""))&amp;IF($G56="","Check description, ","")&amp;IF($S56="","Check status, ","")&amp;IF($J56&gt;Assumptions!$B$7,"Check labor hours, ","")&amp;IF(AND($Z56&lt;&gt;"",ABS($Z56)&gt;Assumptions!$B$10),"Check price, ","")&amp;IF(AND($P56&lt;&gt;"",$V56&lt;&gt;"",$P56&gt;$V56),"Check taxable cost, ",""))</f>
        <v/>
      </c>
    </row>
    <row r="57" ht="30" customHeight="1">
      <c r="A57" s="16" t="n"/>
      <c r="B57" s="17" t="n"/>
      <c r="C57" s="16" t="n"/>
      <c r="D57" s="16" t="n"/>
      <c r="E57" s="16" t="n"/>
      <c r="F57" s="16" t="n"/>
      <c r="G57" s="16" t="n"/>
      <c r="H57" s="18" t="n"/>
      <c r="I57" s="19" t="n"/>
      <c r="J57" s="18" t="n"/>
      <c r="K57" s="20" t="n"/>
      <c r="L57" s="20" t="n"/>
      <c r="M57" s="20" t="n"/>
      <c r="N57" s="20" t="n"/>
      <c r="O57" s="21" t="n"/>
      <c r="P57" s="20" t="n"/>
      <c r="Q57" s="21" t="n"/>
      <c r="R57" s="16" t="n"/>
      <c r="S57" s="16" t="n"/>
      <c r="T57" s="10">
        <f>IF($J57="","",IFERROR($J57*IF($K57="",Assumptions!$B$4,$K57),""))</f>
        <v/>
      </c>
      <c r="U57" s="10">
        <f>IF(OR($H57="",$L57=""),"",IFERROR($H57*$L57,""))</f>
        <v/>
      </c>
      <c r="V57" s="10">
        <f>IF(AND($T57="",$U57="",$M57=""),"",IFERROR(SUM($T57,$U57,$M57),""))</f>
        <v/>
      </c>
      <c r="W57" s="10">
        <f>IF(AND($V57="",$N57=""),"",IFERROR(IF($V57="",0,$V57)-IF($N57="",0,$N57),""))</f>
        <v/>
      </c>
      <c r="X57" s="10">
        <f>IF($W57="","",IFERROR($W57*IF($O57="",Assumptions!$B$5,$O57),""))</f>
        <v/>
      </c>
      <c r="Y57" s="10">
        <f>IF($P57="","",IFERROR($P57*IF($Q57="",Assumptions!$B$6,$Q57),""))</f>
        <v/>
      </c>
      <c r="Z57" s="10">
        <f>IF(AND($W57="",$Y57=""),"",IFERROR(SUM($W57,$X57,$Y57),""))</f>
        <v/>
      </c>
      <c r="AA57" s="22">
        <f>IF(COUNTA($A57:$S57)=0,"",IF($A57="","Check ID, ","")&amp;IF(AND($A57&lt;&gt;"",COUNTIF($A$5:$A$104,$A57)&gt;1),"Duplicate ID, ","")&amp;IF($B57="","Check date, ",IF(OR($B57&lt;Assumptions!$B$8,$B57&gt;Assumptions!$B$9),"Check date range, ",""))&amp;IF($G57="","Check description, ","")&amp;IF($S57="","Check status, ","")&amp;IF($J57&gt;Assumptions!$B$7,"Check labor hours, ","")&amp;IF(AND($Z57&lt;&gt;"",ABS($Z57)&gt;Assumptions!$B$10),"Check price, ","")&amp;IF(AND($P57&lt;&gt;"",$V57&lt;&gt;"",$P57&gt;$V57),"Check taxable cost, ",""))</f>
        <v/>
      </c>
    </row>
    <row r="58" ht="30" customHeight="1">
      <c r="A58" s="16" t="n"/>
      <c r="B58" s="17" t="n"/>
      <c r="C58" s="16" t="n"/>
      <c r="D58" s="16" t="n"/>
      <c r="E58" s="16" t="n"/>
      <c r="F58" s="16" t="n"/>
      <c r="G58" s="16" t="n"/>
      <c r="H58" s="18" t="n"/>
      <c r="I58" s="19" t="n"/>
      <c r="J58" s="18" t="n"/>
      <c r="K58" s="20" t="n"/>
      <c r="L58" s="20" t="n"/>
      <c r="M58" s="20" t="n"/>
      <c r="N58" s="20" t="n"/>
      <c r="O58" s="21" t="n"/>
      <c r="P58" s="20" t="n"/>
      <c r="Q58" s="21" t="n"/>
      <c r="R58" s="16" t="n"/>
      <c r="S58" s="16" t="n"/>
      <c r="T58" s="8">
        <f>IF($J58="","",IFERROR($J58*IF($K58="",Assumptions!$B$4,$K58),""))</f>
        <v/>
      </c>
      <c r="U58" s="8">
        <f>IF(OR($H58="",$L58=""),"",IFERROR($H58*$L58,""))</f>
        <v/>
      </c>
      <c r="V58" s="8">
        <f>IF(AND($T58="",$U58="",$M58=""),"",IFERROR(SUM($T58,$U58,$M58),""))</f>
        <v/>
      </c>
      <c r="W58" s="8">
        <f>IF(AND($V58="",$N58=""),"",IFERROR(IF($V58="",0,$V58)-IF($N58="",0,$N58),""))</f>
        <v/>
      </c>
      <c r="X58" s="8">
        <f>IF($W58="","",IFERROR($W58*IF($O58="",Assumptions!$B$5,$O58),""))</f>
        <v/>
      </c>
      <c r="Y58" s="8">
        <f>IF($P58="","",IFERROR($P58*IF($Q58="",Assumptions!$B$6,$Q58),""))</f>
        <v/>
      </c>
      <c r="Z58" s="8">
        <f>IF(AND($W58="",$Y58=""),"",IFERROR(SUM($W58,$X58,$Y58),""))</f>
        <v/>
      </c>
      <c r="AA58" s="23">
        <f>IF(COUNTA($A58:$S58)=0,"",IF($A58="","Check ID, ","")&amp;IF(AND($A58&lt;&gt;"",COUNTIF($A$5:$A$104,$A58)&gt;1),"Duplicate ID, ","")&amp;IF($B58="","Check date, ",IF(OR($B58&lt;Assumptions!$B$8,$B58&gt;Assumptions!$B$9),"Check date range, ",""))&amp;IF($G58="","Check description, ","")&amp;IF($S58="","Check status, ","")&amp;IF($J58&gt;Assumptions!$B$7,"Check labor hours, ","")&amp;IF(AND($Z58&lt;&gt;"",ABS($Z58)&gt;Assumptions!$B$10),"Check price, ","")&amp;IF(AND($P58&lt;&gt;"",$V58&lt;&gt;"",$P58&gt;$V58),"Check taxable cost, ",""))</f>
        <v/>
      </c>
    </row>
    <row r="59" ht="30" customHeight="1">
      <c r="A59" s="16" t="n"/>
      <c r="B59" s="17" t="n"/>
      <c r="C59" s="16" t="n"/>
      <c r="D59" s="16" t="n"/>
      <c r="E59" s="16" t="n"/>
      <c r="F59" s="16" t="n"/>
      <c r="G59" s="16" t="n"/>
      <c r="H59" s="18" t="n"/>
      <c r="I59" s="19" t="n"/>
      <c r="J59" s="18" t="n"/>
      <c r="K59" s="20" t="n"/>
      <c r="L59" s="20" t="n"/>
      <c r="M59" s="20" t="n"/>
      <c r="N59" s="20" t="n"/>
      <c r="O59" s="21" t="n"/>
      <c r="P59" s="20" t="n"/>
      <c r="Q59" s="21" t="n"/>
      <c r="R59" s="16" t="n"/>
      <c r="S59" s="16" t="n"/>
      <c r="T59" s="10">
        <f>IF($J59="","",IFERROR($J59*IF($K59="",Assumptions!$B$4,$K59),""))</f>
        <v/>
      </c>
      <c r="U59" s="10">
        <f>IF(OR($H59="",$L59=""),"",IFERROR($H59*$L59,""))</f>
        <v/>
      </c>
      <c r="V59" s="10">
        <f>IF(AND($T59="",$U59="",$M59=""),"",IFERROR(SUM($T59,$U59,$M59),""))</f>
        <v/>
      </c>
      <c r="W59" s="10">
        <f>IF(AND($V59="",$N59=""),"",IFERROR(IF($V59="",0,$V59)-IF($N59="",0,$N59),""))</f>
        <v/>
      </c>
      <c r="X59" s="10">
        <f>IF($W59="","",IFERROR($W59*IF($O59="",Assumptions!$B$5,$O59),""))</f>
        <v/>
      </c>
      <c r="Y59" s="10">
        <f>IF($P59="","",IFERROR($P59*IF($Q59="",Assumptions!$B$6,$Q59),""))</f>
        <v/>
      </c>
      <c r="Z59" s="10">
        <f>IF(AND($W59="",$Y59=""),"",IFERROR(SUM($W59,$X59,$Y59),""))</f>
        <v/>
      </c>
      <c r="AA59" s="22">
        <f>IF(COUNTA($A59:$S59)=0,"",IF($A59="","Check ID, ","")&amp;IF(AND($A59&lt;&gt;"",COUNTIF($A$5:$A$104,$A59)&gt;1),"Duplicate ID, ","")&amp;IF($B59="","Check date, ",IF(OR($B59&lt;Assumptions!$B$8,$B59&gt;Assumptions!$B$9),"Check date range, ",""))&amp;IF($G59="","Check description, ","")&amp;IF($S59="","Check status, ","")&amp;IF($J59&gt;Assumptions!$B$7,"Check labor hours, ","")&amp;IF(AND($Z59&lt;&gt;"",ABS($Z59)&gt;Assumptions!$B$10),"Check price, ","")&amp;IF(AND($P59&lt;&gt;"",$V59&lt;&gt;"",$P59&gt;$V59),"Check taxable cost, ",""))</f>
        <v/>
      </c>
    </row>
    <row r="60" ht="30" customHeight="1">
      <c r="A60" s="16" t="n"/>
      <c r="B60" s="17" t="n"/>
      <c r="C60" s="16" t="n"/>
      <c r="D60" s="16" t="n"/>
      <c r="E60" s="16" t="n"/>
      <c r="F60" s="16" t="n"/>
      <c r="G60" s="16" t="n"/>
      <c r="H60" s="18" t="n"/>
      <c r="I60" s="19" t="n"/>
      <c r="J60" s="18" t="n"/>
      <c r="K60" s="20" t="n"/>
      <c r="L60" s="20" t="n"/>
      <c r="M60" s="20" t="n"/>
      <c r="N60" s="20" t="n"/>
      <c r="O60" s="21" t="n"/>
      <c r="P60" s="20" t="n"/>
      <c r="Q60" s="21" t="n"/>
      <c r="R60" s="16" t="n"/>
      <c r="S60" s="16" t="n"/>
      <c r="T60" s="8">
        <f>IF($J60="","",IFERROR($J60*IF($K60="",Assumptions!$B$4,$K60),""))</f>
        <v/>
      </c>
      <c r="U60" s="8">
        <f>IF(OR($H60="",$L60=""),"",IFERROR($H60*$L60,""))</f>
        <v/>
      </c>
      <c r="V60" s="8">
        <f>IF(AND($T60="",$U60="",$M60=""),"",IFERROR(SUM($T60,$U60,$M60),""))</f>
        <v/>
      </c>
      <c r="W60" s="8">
        <f>IF(AND($V60="",$N60=""),"",IFERROR(IF($V60="",0,$V60)-IF($N60="",0,$N60),""))</f>
        <v/>
      </c>
      <c r="X60" s="8">
        <f>IF($W60="","",IFERROR($W60*IF($O60="",Assumptions!$B$5,$O60),""))</f>
        <v/>
      </c>
      <c r="Y60" s="8">
        <f>IF($P60="","",IFERROR($P60*IF($Q60="",Assumptions!$B$6,$Q60),""))</f>
        <v/>
      </c>
      <c r="Z60" s="8">
        <f>IF(AND($W60="",$Y60=""),"",IFERROR(SUM($W60,$X60,$Y60),""))</f>
        <v/>
      </c>
      <c r="AA60" s="23">
        <f>IF(COUNTA($A60:$S60)=0,"",IF($A60="","Check ID, ","")&amp;IF(AND($A60&lt;&gt;"",COUNTIF($A$5:$A$104,$A60)&gt;1),"Duplicate ID, ","")&amp;IF($B60="","Check date, ",IF(OR($B60&lt;Assumptions!$B$8,$B60&gt;Assumptions!$B$9),"Check date range, ",""))&amp;IF($G60="","Check description, ","")&amp;IF($S60="","Check status, ","")&amp;IF($J60&gt;Assumptions!$B$7,"Check labor hours, ","")&amp;IF(AND($Z60&lt;&gt;"",ABS($Z60)&gt;Assumptions!$B$10),"Check price, ","")&amp;IF(AND($P60&lt;&gt;"",$V60&lt;&gt;"",$P60&gt;$V60),"Check taxable cost, ",""))</f>
        <v/>
      </c>
    </row>
    <row r="61" ht="30" customHeight="1">
      <c r="A61" s="16" t="n"/>
      <c r="B61" s="17" t="n"/>
      <c r="C61" s="16" t="n"/>
      <c r="D61" s="16" t="n"/>
      <c r="E61" s="16" t="n"/>
      <c r="F61" s="16" t="n"/>
      <c r="G61" s="16" t="n"/>
      <c r="H61" s="18" t="n"/>
      <c r="I61" s="19" t="n"/>
      <c r="J61" s="18" t="n"/>
      <c r="K61" s="20" t="n"/>
      <c r="L61" s="20" t="n"/>
      <c r="M61" s="20" t="n"/>
      <c r="N61" s="20" t="n"/>
      <c r="O61" s="21" t="n"/>
      <c r="P61" s="20" t="n"/>
      <c r="Q61" s="21" t="n"/>
      <c r="R61" s="16" t="n"/>
      <c r="S61" s="16" t="n"/>
      <c r="T61" s="10">
        <f>IF($J61="","",IFERROR($J61*IF($K61="",Assumptions!$B$4,$K61),""))</f>
        <v/>
      </c>
      <c r="U61" s="10">
        <f>IF(OR($H61="",$L61=""),"",IFERROR($H61*$L61,""))</f>
        <v/>
      </c>
      <c r="V61" s="10">
        <f>IF(AND($T61="",$U61="",$M61=""),"",IFERROR(SUM($T61,$U61,$M61),""))</f>
        <v/>
      </c>
      <c r="W61" s="10">
        <f>IF(AND($V61="",$N61=""),"",IFERROR(IF($V61="",0,$V61)-IF($N61="",0,$N61),""))</f>
        <v/>
      </c>
      <c r="X61" s="10">
        <f>IF($W61="","",IFERROR($W61*IF($O61="",Assumptions!$B$5,$O61),""))</f>
        <v/>
      </c>
      <c r="Y61" s="10">
        <f>IF($P61="","",IFERROR($P61*IF($Q61="",Assumptions!$B$6,$Q61),""))</f>
        <v/>
      </c>
      <c r="Z61" s="10">
        <f>IF(AND($W61="",$Y61=""),"",IFERROR(SUM($W61,$X61,$Y61),""))</f>
        <v/>
      </c>
      <c r="AA61" s="22">
        <f>IF(COUNTA($A61:$S61)=0,"",IF($A61="","Check ID, ","")&amp;IF(AND($A61&lt;&gt;"",COUNTIF($A$5:$A$104,$A61)&gt;1),"Duplicate ID, ","")&amp;IF($B61="","Check date, ",IF(OR($B61&lt;Assumptions!$B$8,$B61&gt;Assumptions!$B$9),"Check date range, ",""))&amp;IF($G61="","Check description, ","")&amp;IF($S61="","Check status, ","")&amp;IF($J61&gt;Assumptions!$B$7,"Check labor hours, ","")&amp;IF(AND($Z61&lt;&gt;"",ABS($Z61)&gt;Assumptions!$B$10),"Check price, ","")&amp;IF(AND($P61&lt;&gt;"",$V61&lt;&gt;"",$P61&gt;$V61),"Check taxable cost, ",""))</f>
        <v/>
      </c>
    </row>
    <row r="62" ht="30" customHeight="1">
      <c r="A62" s="16" t="n"/>
      <c r="B62" s="17" t="n"/>
      <c r="C62" s="16" t="n"/>
      <c r="D62" s="16" t="n"/>
      <c r="E62" s="16" t="n"/>
      <c r="F62" s="16" t="n"/>
      <c r="G62" s="16" t="n"/>
      <c r="H62" s="18" t="n"/>
      <c r="I62" s="19" t="n"/>
      <c r="J62" s="18" t="n"/>
      <c r="K62" s="20" t="n"/>
      <c r="L62" s="20" t="n"/>
      <c r="M62" s="20" t="n"/>
      <c r="N62" s="20" t="n"/>
      <c r="O62" s="21" t="n"/>
      <c r="P62" s="20" t="n"/>
      <c r="Q62" s="21" t="n"/>
      <c r="R62" s="16" t="n"/>
      <c r="S62" s="16" t="n"/>
      <c r="T62" s="8">
        <f>IF($J62="","",IFERROR($J62*IF($K62="",Assumptions!$B$4,$K62),""))</f>
        <v/>
      </c>
      <c r="U62" s="8">
        <f>IF(OR($H62="",$L62=""),"",IFERROR($H62*$L62,""))</f>
        <v/>
      </c>
      <c r="V62" s="8">
        <f>IF(AND($T62="",$U62="",$M62=""),"",IFERROR(SUM($T62,$U62,$M62),""))</f>
        <v/>
      </c>
      <c r="W62" s="8">
        <f>IF(AND($V62="",$N62=""),"",IFERROR(IF($V62="",0,$V62)-IF($N62="",0,$N62),""))</f>
        <v/>
      </c>
      <c r="X62" s="8">
        <f>IF($W62="","",IFERROR($W62*IF($O62="",Assumptions!$B$5,$O62),""))</f>
        <v/>
      </c>
      <c r="Y62" s="8">
        <f>IF($P62="","",IFERROR($P62*IF($Q62="",Assumptions!$B$6,$Q62),""))</f>
        <v/>
      </c>
      <c r="Z62" s="8">
        <f>IF(AND($W62="",$Y62=""),"",IFERROR(SUM($W62,$X62,$Y62),""))</f>
        <v/>
      </c>
      <c r="AA62" s="23">
        <f>IF(COUNTA($A62:$S62)=0,"",IF($A62="","Check ID, ","")&amp;IF(AND($A62&lt;&gt;"",COUNTIF($A$5:$A$104,$A62)&gt;1),"Duplicate ID, ","")&amp;IF($B62="","Check date, ",IF(OR($B62&lt;Assumptions!$B$8,$B62&gt;Assumptions!$B$9),"Check date range, ",""))&amp;IF($G62="","Check description, ","")&amp;IF($S62="","Check status, ","")&amp;IF($J62&gt;Assumptions!$B$7,"Check labor hours, ","")&amp;IF(AND($Z62&lt;&gt;"",ABS($Z62)&gt;Assumptions!$B$10),"Check price, ","")&amp;IF(AND($P62&lt;&gt;"",$V62&lt;&gt;"",$P62&gt;$V62),"Check taxable cost, ",""))</f>
        <v/>
      </c>
    </row>
    <row r="63" ht="30" customHeight="1">
      <c r="A63" s="16" t="n"/>
      <c r="B63" s="17" t="n"/>
      <c r="C63" s="16" t="n"/>
      <c r="D63" s="16" t="n"/>
      <c r="E63" s="16" t="n"/>
      <c r="F63" s="16" t="n"/>
      <c r="G63" s="16" t="n"/>
      <c r="H63" s="18" t="n"/>
      <c r="I63" s="19" t="n"/>
      <c r="J63" s="18" t="n"/>
      <c r="K63" s="20" t="n"/>
      <c r="L63" s="20" t="n"/>
      <c r="M63" s="20" t="n"/>
      <c r="N63" s="20" t="n"/>
      <c r="O63" s="21" t="n"/>
      <c r="P63" s="20" t="n"/>
      <c r="Q63" s="21" t="n"/>
      <c r="R63" s="16" t="n"/>
      <c r="S63" s="16" t="n"/>
      <c r="T63" s="10">
        <f>IF($J63="","",IFERROR($J63*IF($K63="",Assumptions!$B$4,$K63),""))</f>
        <v/>
      </c>
      <c r="U63" s="10">
        <f>IF(OR($H63="",$L63=""),"",IFERROR($H63*$L63,""))</f>
        <v/>
      </c>
      <c r="V63" s="10">
        <f>IF(AND($T63="",$U63="",$M63=""),"",IFERROR(SUM($T63,$U63,$M63),""))</f>
        <v/>
      </c>
      <c r="W63" s="10">
        <f>IF(AND($V63="",$N63=""),"",IFERROR(IF($V63="",0,$V63)-IF($N63="",0,$N63),""))</f>
        <v/>
      </c>
      <c r="X63" s="10">
        <f>IF($W63="","",IFERROR($W63*IF($O63="",Assumptions!$B$5,$O63),""))</f>
        <v/>
      </c>
      <c r="Y63" s="10">
        <f>IF($P63="","",IFERROR($P63*IF($Q63="",Assumptions!$B$6,$Q63),""))</f>
        <v/>
      </c>
      <c r="Z63" s="10">
        <f>IF(AND($W63="",$Y63=""),"",IFERROR(SUM($W63,$X63,$Y63),""))</f>
        <v/>
      </c>
      <c r="AA63" s="22">
        <f>IF(COUNTA($A63:$S63)=0,"",IF($A63="","Check ID, ","")&amp;IF(AND($A63&lt;&gt;"",COUNTIF($A$5:$A$104,$A63)&gt;1),"Duplicate ID, ","")&amp;IF($B63="","Check date, ",IF(OR($B63&lt;Assumptions!$B$8,$B63&gt;Assumptions!$B$9),"Check date range, ",""))&amp;IF($G63="","Check description, ","")&amp;IF($S63="","Check status, ","")&amp;IF($J63&gt;Assumptions!$B$7,"Check labor hours, ","")&amp;IF(AND($Z63&lt;&gt;"",ABS($Z63)&gt;Assumptions!$B$10),"Check price, ","")&amp;IF(AND($P63&lt;&gt;"",$V63&lt;&gt;"",$P63&gt;$V63),"Check taxable cost, ",""))</f>
        <v/>
      </c>
    </row>
    <row r="64" ht="30" customHeight="1">
      <c r="A64" s="16" t="n"/>
      <c r="B64" s="17" t="n"/>
      <c r="C64" s="16" t="n"/>
      <c r="D64" s="16" t="n"/>
      <c r="E64" s="16" t="n"/>
      <c r="F64" s="16" t="n"/>
      <c r="G64" s="16" t="n"/>
      <c r="H64" s="18" t="n"/>
      <c r="I64" s="19" t="n"/>
      <c r="J64" s="18" t="n"/>
      <c r="K64" s="20" t="n"/>
      <c r="L64" s="20" t="n"/>
      <c r="M64" s="20" t="n"/>
      <c r="N64" s="20" t="n"/>
      <c r="O64" s="21" t="n"/>
      <c r="P64" s="20" t="n"/>
      <c r="Q64" s="21" t="n"/>
      <c r="R64" s="16" t="n"/>
      <c r="S64" s="16" t="n"/>
      <c r="T64" s="8">
        <f>IF($J64="","",IFERROR($J64*IF($K64="",Assumptions!$B$4,$K64),""))</f>
        <v/>
      </c>
      <c r="U64" s="8">
        <f>IF(OR($H64="",$L64=""),"",IFERROR($H64*$L64,""))</f>
        <v/>
      </c>
      <c r="V64" s="8">
        <f>IF(AND($T64="",$U64="",$M64=""),"",IFERROR(SUM($T64,$U64,$M64),""))</f>
        <v/>
      </c>
      <c r="W64" s="8">
        <f>IF(AND($V64="",$N64=""),"",IFERROR(IF($V64="",0,$V64)-IF($N64="",0,$N64),""))</f>
        <v/>
      </c>
      <c r="X64" s="8">
        <f>IF($W64="","",IFERROR($W64*IF($O64="",Assumptions!$B$5,$O64),""))</f>
        <v/>
      </c>
      <c r="Y64" s="8">
        <f>IF($P64="","",IFERROR($P64*IF($Q64="",Assumptions!$B$6,$Q64),""))</f>
        <v/>
      </c>
      <c r="Z64" s="8">
        <f>IF(AND($W64="",$Y64=""),"",IFERROR(SUM($W64,$X64,$Y64),""))</f>
        <v/>
      </c>
      <c r="AA64" s="23">
        <f>IF(COUNTA($A64:$S64)=0,"",IF($A64="","Check ID, ","")&amp;IF(AND($A64&lt;&gt;"",COUNTIF($A$5:$A$104,$A64)&gt;1),"Duplicate ID, ","")&amp;IF($B64="","Check date, ",IF(OR($B64&lt;Assumptions!$B$8,$B64&gt;Assumptions!$B$9),"Check date range, ",""))&amp;IF($G64="","Check description, ","")&amp;IF($S64="","Check status, ","")&amp;IF($J64&gt;Assumptions!$B$7,"Check labor hours, ","")&amp;IF(AND($Z64&lt;&gt;"",ABS($Z64)&gt;Assumptions!$B$10),"Check price, ","")&amp;IF(AND($P64&lt;&gt;"",$V64&lt;&gt;"",$P64&gt;$V64),"Check taxable cost, ",""))</f>
        <v/>
      </c>
    </row>
    <row r="65" ht="30" customHeight="1">
      <c r="A65" s="16" t="n"/>
      <c r="B65" s="17" t="n"/>
      <c r="C65" s="16" t="n"/>
      <c r="D65" s="16" t="n"/>
      <c r="E65" s="16" t="n"/>
      <c r="F65" s="16" t="n"/>
      <c r="G65" s="16" t="n"/>
      <c r="H65" s="18" t="n"/>
      <c r="I65" s="19" t="n"/>
      <c r="J65" s="18" t="n"/>
      <c r="K65" s="20" t="n"/>
      <c r="L65" s="20" t="n"/>
      <c r="M65" s="20" t="n"/>
      <c r="N65" s="20" t="n"/>
      <c r="O65" s="21" t="n"/>
      <c r="P65" s="20" t="n"/>
      <c r="Q65" s="21" t="n"/>
      <c r="R65" s="16" t="n"/>
      <c r="S65" s="16" t="n"/>
      <c r="T65" s="10">
        <f>IF($J65="","",IFERROR($J65*IF($K65="",Assumptions!$B$4,$K65),""))</f>
        <v/>
      </c>
      <c r="U65" s="10">
        <f>IF(OR($H65="",$L65=""),"",IFERROR($H65*$L65,""))</f>
        <v/>
      </c>
      <c r="V65" s="10">
        <f>IF(AND($T65="",$U65="",$M65=""),"",IFERROR(SUM($T65,$U65,$M65),""))</f>
        <v/>
      </c>
      <c r="W65" s="10">
        <f>IF(AND($V65="",$N65=""),"",IFERROR(IF($V65="",0,$V65)-IF($N65="",0,$N65),""))</f>
        <v/>
      </c>
      <c r="X65" s="10">
        <f>IF($W65="","",IFERROR($W65*IF($O65="",Assumptions!$B$5,$O65),""))</f>
        <v/>
      </c>
      <c r="Y65" s="10">
        <f>IF($P65="","",IFERROR($P65*IF($Q65="",Assumptions!$B$6,$Q65),""))</f>
        <v/>
      </c>
      <c r="Z65" s="10">
        <f>IF(AND($W65="",$Y65=""),"",IFERROR(SUM($W65,$X65,$Y65),""))</f>
        <v/>
      </c>
      <c r="AA65" s="22">
        <f>IF(COUNTA($A65:$S65)=0,"",IF($A65="","Check ID, ","")&amp;IF(AND($A65&lt;&gt;"",COUNTIF($A$5:$A$104,$A65)&gt;1),"Duplicate ID, ","")&amp;IF($B65="","Check date, ",IF(OR($B65&lt;Assumptions!$B$8,$B65&gt;Assumptions!$B$9),"Check date range, ",""))&amp;IF($G65="","Check description, ","")&amp;IF($S65="","Check status, ","")&amp;IF($J65&gt;Assumptions!$B$7,"Check labor hours, ","")&amp;IF(AND($Z65&lt;&gt;"",ABS($Z65)&gt;Assumptions!$B$10),"Check price, ","")&amp;IF(AND($P65&lt;&gt;"",$V65&lt;&gt;"",$P65&gt;$V65),"Check taxable cost, ",""))</f>
        <v/>
      </c>
    </row>
    <row r="66" ht="30" customHeight="1">
      <c r="A66" s="16" t="n"/>
      <c r="B66" s="17" t="n"/>
      <c r="C66" s="16" t="n"/>
      <c r="D66" s="16" t="n"/>
      <c r="E66" s="16" t="n"/>
      <c r="F66" s="16" t="n"/>
      <c r="G66" s="16" t="n"/>
      <c r="H66" s="18" t="n"/>
      <c r="I66" s="19" t="n"/>
      <c r="J66" s="18" t="n"/>
      <c r="K66" s="20" t="n"/>
      <c r="L66" s="20" t="n"/>
      <c r="M66" s="20" t="n"/>
      <c r="N66" s="20" t="n"/>
      <c r="O66" s="21" t="n"/>
      <c r="P66" s="20" t="n"/>
      <c r="Q66" s="21" t="n"/>
      <c r="R66" s="16" t="n"/>
      <c r="S66" s="16" t="n"/>
      <c r="T66" s="8">
        <f>IF($J66="","",IFERROR($J66*IF($K66="",Assumptions!$B$4,$K66),""))</f>
        <v/>
      </c>
      <c r="U66" s="8">
        <f>IF(OR($H66="",$L66=""),"",IFERROR($H66*$L66,""))</f>
        <v/>
      </c>
      <c r="V66" s="8">
        <f>IF(AND($T66="",$U66="",$M66=""),"",IFERROR(SUM($T66,$U66,$M66),""))</f>
        <v/>
      </c>
      <c r="W66" s="8">
        <f>IF(AND($V66="",$N66=""),"",IFERROR(IF($V66="",0,$V66)-IF($N66="",0,$N66),""))</f>
        <v/>
      </c>
      <c r="X66" s="8">
        <f>IF($W66="","",IFERROR($W66*IF($O66="",Assumptions!$B$5,$O66),""))</f>
        <v/>
      </c>
      <c r="Y66" s="8">
        <f>IF($P66="","",IFERROR($P66*IF($Q66="",Assumptions!$B$6,$Q66),""))</f>
        <v/>
      </c>
      <c r="Z66" s="8">
        <f>IF(AND($W66="",$Y66=""),"",IFERROR(SUM($W66,$X66,$Y66),""))</f>
        <v/>
      </c>
      <c r="AA66" s="23">
        <f>IF(COUNTA($A66:$S66)=0,"",IF($A66="","Check ID, ","")&amp;IF(AND($A66&lt;&gt;"",COUNTIF($A$5:$A$104,$A66)&gt;1),"Duplicate ID, ","")&amp;IF($B66="","Check date, ",IF(OR($B66&lt;Assumptions!$B$8,$B66&gt;Assumptions!$B$9),"Check date range, ",""))&amp;IF($G66="","Check description, ","")&amp;IF($S66="","Check status, ","")&amp;IF($J66&gt;Assumptions!$B$7,"Check labor hours, ","")&amp;IF(AND($Z66&lt;&gt;"",ABS($Z66)&gt;Assumptions!$B$10),"Check price, ","")&amp;IF(AND($P66&lt;&gt;"",$V66&lt;&gt;"",$P66&gt;$V66),"Check taxable cost, ",""))</f>
        <v/>
      </c>
    </row>
    <row r="67" ht="30" customHeight="1">
      <c r="A67" s="16" t="n"/>
      <c r="B67" s="17" t="n"/>
      <c r="C67" s="16" t="n"/>
      <c r="D67" s="16" t="n"/>
      <c r="E67" s="16" t="n"/>
      <c r="F67" s="16" t="n"/>
      <c r="G67" s="16" t="n"/>
      <c r="H67" s="18" t="n"/>
      <c r="I67" s="19" t="n"/>
      <c r="J67" s="18" t="n"/>
      <c r="K67" s="20" t="n"/>
      <c r="L67" s="20" t="n"/>
      <c r="M67" s="20" t="n"/>
      <c r="N67" s="20" t="n"/>
      <c r="O67" s="21" t="n"/>
      <c r="P67" s="20" t="n"/>
      <c r="Q67" s="21" t="n"/>
      <c r="R67" s="16" t="n"/>
      <c r="S67" s="16" t="n"/>
      <c r="T67" s="10">
        <f>IF($J67="","",IFERROR($J67*IF($K67="",Assumptions!$B$4,$K67),""))</f>
        <v/>
      </c>
      <c r="U67" s="10">
        <f>IF(OR($H67="",$L67=""),"",IFERROR($H67*$L67,""))</f>
        <v/>
      </c>
      <c r="V67" s="10">
        <f>IF(AND($T67="",$U67="",$M67=""),"",IFERROR(SUM($T67,$U67,$M67),""))</f>
        <v/>
      </c>
      <c r="W67" s="10">
        <f>IF(AND($V67="",$N67=""),"",IFERROR(IF($V67="",0,$V67)-IF($N67="",0,$N67),""))</f>
        <v/>
      </c>
      <c r="X67" s="10">
        <f>IF($W67="","",IFERROR($W67*IF($O67="",Assumptions!$B$5,$O67),""))</f>
        <v/>
      </c>
      <c r="Y67" s="10">
        <f>IF($P67="","",IFERROR($P67*IF($Q67="",Assumptions!$B$6,$Q67),""))</f>
        <v/>
      </c>
      <c r="Z67" s="10">
        <f>IF(AND($W67="",$Y67=""),"",IFERROR(SUM($W67,$X67,$Y67),""))</f>
        <v/>
      </c>
      <c r="AA67" s="22">
        <f>IF(COUNTA($A67:$S67)=0,"",IF($A67="","Check ID, ","")&amp;IF(AND($A67&lt;&gt;"",COUNTIF($A$5:$A$104,$A67)&gt;1),"Duplicate ID, ","")&amp;IF($B67="","Check date, ",IF(OR($B67&lt;Assumptions!$B$8,$B67&gt;Assumptions!$B$9),"Check date range, ",""))&amp;IF($G67="","Check description, ","")&amp;IF($S67="","Check status, ","")&amp;IF($J67&gt;Assumptions!$B$7,"Check labor hours, ","")&amp;IF(AND($Z67&lt;&gt;"",ABS($Z67)&gt;Assumptions!$B$10),"Check price, ","")&amp;IF(AND($P67&lt;&gt;"",$V67&lt;&gt;"",$P67&gt;$V67),"Check taxable cost, ",""))</f>
        <v/>
      </c>
    </row>
    <row r="68" ht="30" customHeight="1">
      <c r="A68" s="16" t="n"/>
      <c r="B68" s="17" t="n"/>
      <c r="C68" s="16" t="n"/>
      <c r="D68" s="16" t="n"/>
      <c r="E68" s="16" t="n"/>
      <c r="F68" s="16" t="n"/>
      <c r="G68" s="16" t="n"/>
      <c r="H68" s="18" t="n"/>
      <c r="I68" s="19" t="n"/>
      <c r="J68" s="18" t="n"/>
      <c r="K68" s="20" t="n"/>
      <c r="L68" s="20" t="n"/>
      <c r="M68" s="20" t="n"/>
      <c r="N68" s="20" t="n"/>
      <c r="O68" s="21" t="n"/>
      <c r="P68" s="20" t="n"/>
      <c r="Q68" s="21" t="n"/>
      <c r="R68" s="16" t="n"/>
      <c r="S68" s="16" t="n"/>
      <c r="T68" s="8">
        <f>IF($J68="","",IFERROR($J68*IF($K68="",Assumptions!$B$4,$K68),""))</f>
        <v/>
      </c>
      <c r="U68" s="8">
        <f>IF(OR($H68="",$L68=""),"",IFERROR($H68*$L68,""))</f>
        <v/>
      </c>
      <c r="V68" s="8">
        <f>IF(AND($T68="",$U68="",$M68=""),"",IFERROR(SUM($T68,$U68,$M68),""))</f>
        <v/>
      </c>
      <c r="W68" s="8">
        <f>IF(AND($V68="",$N68=""),"",IFERROR(IF($V68="",0,$V68)-IF($N68="",0,$N68),""))</f>
        <v/>
      </c>
      <c r="X68" s="8">
        <f>IF($W68="","",IFERROR($W68*IF($O68="",Assumptions!$B$5,$O68),""))</f>
        <v/>
      </c>
      <c r="Y68" s="8">
        <f>IF($P68="","",IFERROR($P68*IF($Q68="",Assumptions!$B$6,$Q68),""))</f>
        <v/>
      </c>
      <c r="Z68" s="8">
        <f>IF(AND($W68="",$Y68=""),"",IFERROR(SUM($W68,$X68,$Y68),""))</f>
        <v/>
      </c>
      <c r="AA68" s="23">
        <f>IF(COUNTA($A68:$S68)=0,"",IF($A68="","Check ID, ","")&amp;IF(AND($A68&lt;&gt;"",COUNTIF($A$5:$A$104,$A68)&gt;1),"Duplicate ID, ","")&amp;IF($B68="","Check date, ",IF(OR($B68&lt;Assumptions!$B$8,$B68&gt;Assumptions!$B$9),"Check date range, ",""))&amp;IF($G68="","Check description, ","")&amp;IF($S68="","Check status, ","")&amp;IF($J68&gt;Assumptions!$B$7,"Check labor hours, ","")&amp;IF(AND($Z68&lt;&gt;"",ABS($Z68)&gt;Assumptions!$B$10),"Check price, ","")&amp;IF(AND($P68&lt;&gt;"",$V68&lt;&gt;"",$P68&gt;$V68),"Check taxable cost, ",""))</f>
        <v/>
      </c>
    </row>
    <row r="69" ht="30" customHeight="1">
      <c r="A69" s="16" t="n"/>
      <c r="B69" s="17" t="n"/>
      <c r="C69" s="16" t="n"/>
      <c r="D69" s="16" t="n"/>
      <c r="E69" s="16" t="n"/>
      <c r="F69" s="16" t="n"/>
      <c r="G69" s="16" t="n"/>
      <c r="H69" s="18" t="n"/>
      <c r="I69" s="19" t="n"/>
      <c r="J69" s="18" t="n"/>
      <c r="K69" s="20" t="n"/>
      <c r="L69" s="20" t="n"/>
      <c r="M69" s="20" t="n"/>
      <c r="N69" s="20" t="n"/>
      <c r="O69" s="21" t="n"/>
      <c r="P69" s="20" t="n"/>
      <c r="Q69" s="21" t="n"/>
      <c r="R69" s="16" t="n"/>
      <c r="S69" s="16" t="n"/>
      <c r="T69" s="10">
        <f>IF($J69="","",IFERROR($J69*IF($K69="",Assumptions!$B$4,$K69),""))</f>
        <v/>
      </c>
      <c r="U69" s="10">
        <f>IF(OR($H69="",$L69=""),"",IFERROR($H69*$L69,""))</f>
        <v/>
      </c>
      <c r="V69" s="10">
        <f>IF(AND($T69="",$U69="",$M69=""),"",IFERROR(SUM($T69,$U69,$M69),""))</f>
        <v/>
      </c>
      <c r="W69" s="10">
        <f>IF(AND($V69="",$N69=""),"",IFERROR(IF($V69="",0,$V69)-IF($N69="",0,$N69),""))</f>
        <v/>
      </c>
      <c r="X69" s="10">
        <f>IF($W69="","",IFERROR($W69*IF($O69="",Assumptions!$B$5,$O69),""))</f>
        <v/>
      </c>
      <c r="Y69" s="10">
        <f>IF($P69="","",IFERROR($P69*IF($Q69="",Assumptions!$B$6,$Q69),""))</f>
        <v/>
      </c>
      <c r="Z69" s="10">
        <f>IF(AND($W69="",$Y69=""),"",IFERROR(SUM($W69,$X69,$Y69),""))</f>
        <v/>
      </c>
      <c r="AA69" s="22">
        <f>IF(COUNTA($A69:$S69)=0,"",IF($A69="","Check ID, ","")&amp;IF(AND($A69&lt;&gt;"",COUNTIF($A$5:$A$104,$A69)&gt;1),"Duplicate ID, ","")&amp;IF($B69="","Check date, ",IF(OR($B69&lt;Assumptions!$B$8,$B69&gt;Assumptions!$B$9),"Check date range, ",""))&amp;IF($G69="","Check description, ","")&amp;IF($S69="","Check status, ","")&amp;IF($J69&gt;Assumptions!$B$7,"Check labor hours, ","")&amp;IF(AND($Z69&lt;&gt;"",ABS($Z69)&gt;Assumptions!$B$10),"Check price, ","")&amp;IF(AND($P69&lt;&gt;"",$V69&lt;&gt;"",$P69&gt;$V69),"Check taxable cost, ",""))</f>
        <v/>
      </c>
    </row>
    <row r="70" ht="30" customHeight="1">
      <c r="A70" s="16" t="n"/>
      <c r="B70" s="17" t="n"/>
      <c r="C70" s="16" t="n"/>
      <c r="D70" s="16" t="n"/>
      <c r="E70" s="16" t="n"/>
      <c r="F70" s="16" t="n"/>
      <c r="G70" s="16" t="n"/>
      <c r="H70" s="18" t="n"/>
      <c r="I70" s="19" t="n"/>
      <c r="J70" s="18" t="n"/>
      <c r="K70" s="20" t="n"/>
      <c r="L70" s="20" t="n"/>
      <c r="M70" s="20" t="n"/>
      <c r="N70" s="20" t="n"/>
      <c r="O70" s="21" t="n"/>
      <c r="P70" s="20" t="n"/>
      <c r="Q70" s="21" t="n"/>
      <c r="R70" s="16" t="n"/>
      <c r="S70" s="16" t="n"/>
      <c r="T70" s="8">
        <f>IF($J70="","",IFERROR($J70*IF($K70="",Assumptions!$B$4,$K70),""))</f>
        <v/>
      </c>
      <c r="U70" s="8">
        <f>IF(OR($H70="",$L70=""),"",IFERROR($H70*$L70,""))</f>
        <v/>
      </c>
      <c r="V70" s="8">
        <f>IF(AND($T70="",$U70="",$M70=""),"",IFERROR(SUM($T70,$U70,$M70),""))</f>
        <v/>
      </c>
      <c r="W70" s="8">
        <f>IF(AND($V70="",$N70=""),"",IFERROR(IF($V70="",0,$V70)-IF($N70="",0,$N70),""))</f>
        <v/>
      </c>
      <c r="X70" s="8">
        <f>IF($W70="","",IFERROR($W70*IF($O70="",Assumptions!$B$5,$O70),""))</f>
        <v/>
      </c>
      <c r="Y70" s="8">
        <f>IF($P70="","",IFERROR($P70*IF($Q70="",Assumptions!$B$6,$Q70),""))</f>
        <v/>
      </c>
      <c r="Z70" s="8">
        <f>IF(AND($W70="",$Y70=""),"",IFERROR(SUM($W70,$X70,$Y70),""))</f>
        <v/>
      </c>
      <c r="AA70" s="23">
        <f>IF(COUNTA($A70:$S70)=0,"",IF($A70="","Check ID, ","")&amp;IF(AND($A70&lt;&gt;"",COUNTIF($A$5:$A$104,$A70)&gt;1),"Duplicate ID, ","")&amp;IF($B70="","Check date, ",IF(OR($B70&lt;Assumptions!$B$8,$B70&gt;Assumptions!$B$9),"Check date range, ",""))&amp;IF($G70="","Check description, ","")&amp;IF($S70="","Check status, ","")&amp;IF($J70&gt;Assumptions!$B$7,"Check labor hours, ","")&amp;IF(AND($Z70&lt;&gt;"",ABS($Z70)&gt;Assumptions!$B$10),"Check price, ","")&amp;IF(AND($P70&lt;&gt;"",$V70&lt;&gt;"",$P70&gt;$V70),"Check taxable cost, ",""))</f>
        <v/>
      </c>
    </row>
    <row r="71" ht="30" customHeight="1">
      <c r="A71" s="16" t="n"/>
      <c r="B71" s="17" t="n"/>
      <c r="C71" s="16" t="n"/>
      <c r="D71" s="16" t="n"/>
      <c r="E71" s="16" t="n"/>
      <c r="F71" s="16" t="n"/>
      <c r="G71" s="16" t="n"/>
      <c r="H71" s="18" t="n"/>
      <c r="I71" s="19" t="n"/>
      <c r="J71" s="18" t="n"/>
      <c r="K71" s="20" t="n"/>
      <c r="L71" s="20" t="n"/>
      <c r="M71" s="20" t="n"/>
      <c r="N71" s="20" t="n"/>
      <c r="O71" s="21" t="n"/>
      <c r="P71" s="20" t="n"/>
      <c r="Q71" s="21" t="n"/>
      <c r="R71" s="16" t="n"/>
      <c r="S71" s="16" t="n"/>
      <c r="T71" s="10">
        <f>IF($J71="","",IFERROR($J71*IF($K71="",Assumptions!$B$4,$K71),""))</f>
        <v/>
      </c>
      <c r="U71" s="10">
        <f>IF(OR($H71="",$L71=""),"",IFERROR($H71*$L71,""))</f>
        <v/>
      </c>
      <c r="V71" s="10">
        <f>IF(AND($T71="",$U71="",$M71=""),"",IFERROR(SUM($T71,$U71,$M71),""))</f>
        <v/>
      </c>
      <c r="W71" s="10">
        <f>IF(AND($V71="",$N71=""),"",IFERROR(IF($V71="",0,$V71)-IF($N71="",0,$N71),""))</f>
        <v/>
      </c>
      <c r="X71" s="10">
        <f>IF($W71="","",IFERROR($W71*IF($O71="",Assumptions!$B$5,$O71),""))</f>
        <v/>
      </c>
      <c r="Y71" s="10">
        <f>IF($P71="","",IFERROR($P71*IF($Q71="",Assumptions!$B$6,$Q71),""))</f>
        <v/>
      </c>
      <c r="Z71" s="10">
        <f>IF(AND($W71="",$Y71=""),"",IFERROR(SUM($W71,$X71,$Y71),""))</f>
        <v/>
      </c>
      <c r="AA71" s="22">
        <f>IF(COUNTA($A71:$S71)=0,"",IF($A71="","Check ID, ","")&amp;IF(AND($A71&lt;&gt;"",COUNTIF($A$5:$A$104,$A71)&gt;1),"Duplicate ID, ","")&amp;IF($B71="","Check date, ",IF(OR($B71&lt;Assumptions!$B$8,$B71&gt;Assumptions!$B$9),"Check date range, ",""))&amp;IF($G71="","Check description, ","")&amp;IF($S71="","Check status, ","")&amp;IF($J71&gt;Assumptions!$B$7,"Check labor hours, ","")&amp;IF(AND($Z71&lt;&gt;"",ABS($Z71)&gt;Assumptions!$B$10),"Check price, ","")&amp;IF(AND($P71&lt;&gt;"",$V71&lt;&gt;"",$P71&gt;$V71),"Check taxable cost, ",""))</f>
        <v/>
      </c>
    </row>
    <row r="72" ht="30" customHeight="1">
      <c r="A72" s="16" t="n"/>
      <c r="B72" s="17" t="n"/>
      <c r="C72" s="16" t="n"/>
      <c r="D72" s="16" t="n"/>
      <c r="E72" s="16" t="n"/>
      <c r="F72" s="16" t="n"/>
      <c r="G72" s="16" t="n"/>
      <c r="H72" s="18" t="n"/>
      <c r="I72" s="19" t="n"/>
      <c r="J72" s="18" t="n"/>
      <c r="K72" s="20" t="n"/>
      <c r="L72" s="20" t="n"/>
      <c r="M72" s="20" t="n"/>
      <c r="N72" s="20" t="n"/>
      <c r="O72" s="21" t="n"/>
      <c r="P72" s="20" t="n"/>
      <c r="Q72" s="21" t="n"/>
      <c r="R72" s="16" t="n"/>
      <c r="S72" s="16" t="n"/>
      <c r="T72" s="8">
        <f>IF($J72="","",IFERROR($J72*IF($K72="",Assumptions!$B$4,$K72),""))</f>
        <v/>
      </c>
      <c r="U72" s="8">
        <f>IF(OR($H72="",$L72=""),"",IFERROR($H72*$L72,""))</f>
        <v/>
      </c>
      <c r="V72" s="8">
        <f>IF(AND($T72="",$U72="",$M72=""),"",IFERROR(SUM($T72,$U72,$M72),""))</f>
        <v/>
      </c>
      <c r="W72" s="8">
        <f>IF(AND($V72="",$N72=""),"",IFERROR(IF($V72="",0,$V72)-IF($N72="",0,$N72),""))</f>
        <v/>
      </c>
      <c r="X72" s="8">
        <f>IF($W72="","",IFERROR($W72*IF($O72="",Assumptions!$B$5,$O72),""))</f>
        <v/>
      </c>
      <c r="Y72" s="8">
        <f>IF($P72="","",IFERROR($P72*IF($Q72="",Assumptions!$B$6,$Q72),""))</f>
        <v/>
      </c>
      <c r="Z72" s="8">
        <f>IF(AND($W72="",$Y72=""),"",IFERROR(SUM($W72,$X72,$Y72),""))</f>
        <v/>
      </c>
      <c r="AA72" s="23">
        <f>IF(COUNTA($A72:$S72)=0,"",IF($A72="","Check ID, ","")&amp;IF(AND($A72&lt;&gt;"",COUNTIF($A$5:$A$104,$A72)&gt;1),"Duplicate ID, ","")&amp;IF($B72="","Check date, ",IF(OR($B72&lt;Assumptions!$B$8,$B72&gt;Assumptions!$B$9),"Check date range, ",""))&amp;IF($G72="","Check description, ","")&amp;IF($S72="","Check status, ","")&amp;IF($J72&gt;Assumptions!$B$7,"Check labor hours, ","")&amp;IF(AND($Z72&lt;&gt;"",ABS($Z72)&gt;Assumptions!$B$10),"Check price, ","")&amp;IF(AND($P72&lt;&gt;"",$V72&lt;&gt;"",$P72&gt;$V72),"Check taxable cost, ",""))</f>
        <v/>
      </c>
    </row>
    <row r="73" ht="30" customHeight="1">
      <c r="A73" s="16" t="n"/>
      <c r="B73" s="17" t="n"/>
      <c r="C73" s="16" t="n"/>
      <c r="D73" s="16" t="n"/>
      <c r="E73" s="16" t="n"/>
      <c r="F73" s="16" t="n"/>
      <c r="G73" s="16" t="n"/>
      <c r="H73" s="18" t="n"/>
      <c r="I73" s="19" t="n"/>
      <c r="J73" s="18" t="n"/>
      <c r="K73" s="20" t="n"/>
      <c r="L73" s="20" t="n"/>
      <c r="M73" s="20" t="n"/>
      <c r="N73" s="20" t="n"/>
      <c r="O73" s="21" t="n"/>
      <c r="P73" s="20" t="n"/>
      <c r="Q73" s="21" t="n"/>
      <c r="R73" s="16" t="n"/>
      <c r="S73" s="16" t="n"/>
      <c r="T73" s="10">
        <f>IF($J73="","",IFERROR($J73*IF($K73="",Assumptions!$B$4,$K73),""))</f>
        <v/>
      </c>
      <c r="U73" s="10">
        <f>IF(OR($H73="",$L73=""),"",IFERROR($H73*$L73,""))</f>
        <v/>
      </c>
      <c r="V73" s="10">
        <f>IF(AND($T73="",$U73="",$M73=""),"",IFERROR(SUM($T73,$U73,$M73),""))</f>
        <v/>
      </c>
      <c r="W73" s="10">
        <f>IF(AND($V73="",$N73=""),"",IFERROR(IF($V73="",0,$V73)-IF($N73="",0,$N73),""))</f>
        <v/>
      </c>
      <c r="X73" s="10">
        <f>IF($W73="","",IFERROR($W73*IF($O73="",Assumptions!$B$5,$O73),""))</f>
        <v/>
      </c>
      <c r="Y73" s="10">
        <f>IF($P73="","",IFERROR($P73*IF($Q73="",Assumptions!$B$6,$Q73),""))</f>
        <v/>
      </c>
      <c r="Z73" s="10">
        <f>IF(AND($W73="",$Y73=""),"",IFERROR(SUM($W73,$X73,$Y73),""))</f>
        <v/>
      </c>
      <c r="AA73" s="22">
        <f>IF(COUNTA($A73:$S73)=0,"",IF($A73="","Check ID, ","")&amp;IF(AND($A73&lt;&gt;"",COUNTIF($A$5:$A$104,$A73)&gt;1),"Duplicate ID, ","")&amp;IF($B73="","Check date, ",IF(OR($B73&lt;Assumptions!$B$8,$B73&gt;Assumptions!$B$9),"Check date range, ",""))&amp;IF($G73="","Check description, ","")&amp;IF($S73="","Check status, ","")&amp;IF($J73&gt;Assumptions!$B$7,"Check labor hours, ","")&amp;IF(AND($Z73&lt;&gt;"",ABS($Z73)&gt;Assumptions!$B$10),"Check price, ","")&amp;IF(AND($P73&lt;&gt;"",$V73&lt;&gt;"",$P73&gt;$V73),"Check taxable cost, ",""))</f>
        <v/>
      </c>
    </row>
    <row r="74" ht="30" customHeight="1">
      <c r="A74" s="16" t="n"/>
      <c r="B74" s="17" t="n"/>
      <c r="C74" s="16" t="n"/>
      <c r="D74" s="16" t="n"/>
      <c r="E74" s="16" t="n"/>
      <c r="F74" s="16" t="n"/>
      <c r="G74" s="16" t="n"/>
      <c r="H74" s="18" t="n"/>
      <c r="I74" s="19" t="n"/>
      <c r="J74" s="18" t="n"/>
      <c r="K74" s="20" t="n"/>
      <c r="L74" s="20" t="n"/>
      <c r="M74" s="20" t="n"/>
      <c r="N74" s="20" t="n"/>
      <c r="O74" s="21" t="n"/>
      <c r="P74" s="20" t="n"/>
      <c r="Q74" s="21" t="n"/>
      <c r="R74" s="16" t="n"/>
      <c r="S74" s="16" t="n"/>
      <c r="T74" s="8">
        <f>IF($J74="","",IFERROR($J74*IF($K74="",Assumptions!$B$4,$K74),""))</f>
        <v/>
      </c>
      <c r="U74" s="8">
        <f>IF(OR($H74="",$L74=""),"",IFERROR($H74*$L74,""))</f>
        <v/>
      </c>
      <c r="V74" s="8">
        <f>IF(AND($T74="",$U74="",$M74=""),"",IFERROR(SUM($T74,$U74,$M74),""))</f>
        <v/>
      </c>
      <c r="W74" s="8">
        <f>IF(AND($V74="",$N74=""),"",IFERROR(IF($V74="",0,$V74)-IF($N74="",0,$N74),""))</f>
        <v/>
      </c>
      <c r="X74" s="8">
        <f>IF($W74="","",IFERROR($W74*IF($O74="",Assumptions!$B$5,$O74),""))</f>
        <v/>
      </c>
      <c r="Y74" s="8">
        <f>IF($P74="","",IFERROR($P74*IF($Q74="",Assumptions!$B$6,$Q74),""))</f>
        <v/>
      </c>
      <c r="Z74" s="8">
        <f>IF(AND($W74="",$Y74=""),"",IFERROR(SUM($W74,$X74,$Y74),""))</f>
        <v/>
      </c>
      <c r="AA74" s="23">
        <f>IF(COUNTA($A74:$S74)=0,"",IF($A74="","Check ID, ","")&amp;IF(AND($A74&lt;&gt;"",COUNTIF($A$5:$A$104,$A74)&gt;1),"Duplicate ID, ","")&amp;IF($B74="","Check date, ",IF(OR($B74&lt;Assumptions!$B$8,$B74&gt;Assumptions!$B$9),"Check date range, ",""))&amp;IF($G74="","Check description, ","")&amp;IF($S74="","Check status, ","")&amp;IF($J74&gt;Assumptions!$B$7,"Check labor hours, ","")&amp;IF(AND($Z74&lt;&gt;"",ABS($Z74)&gt;Assumptions!$B$10),"Check price, ","")&amp;IF(AND($P74&lt;&gt;"",$V74&lt;&gt;"",$P74&gt;$V74),"Check taxable cost, ",""))</f>
        <v/>
      </c>
    </row>
    <row r="75" ht="30" customHeight="1">
      <c r="A75" s="16" t="n"/>
      <c r="B75" s="17" t="n"/>
      <c r="C75" s="16" t="n"/>
      <c r="D75" s="16" t="n"/>
      <c r="E75" s="16" t="n"/>
      <c r="F75" s="16" t="n"/>
      <c r="G75" s="16" t="n"/>
      <c r="H75" s="18" t="n"/>
      <c r="I75" s="19" t="n"/>
      <c r="J75" s="18" t="n"/>
      <c r="K75" s="20" t="n"/>
      <c r="L75" s="20" t="n"/>
      <c r="M75" s="20" t="n"/>
      <c r="N75" s="20" t="n"/>
      <c r="O75" s="21" t="n"/>
      <c r="P75" s="20" t="n"/>
      <c r="Q75" s="21" t="n"/>
      <c r="R75" s="16" t="n"/>
      <c r="S75" s="16" t="n"/>
      <c r="T75" s="10">
        <f>IF($J75="","",IFERROR($J75*IF($K75="",Assumptions!$B$4,$K75),""))</f>
        <v/>
      </c>
      <c r="U75" s="10">
        <f>IF(OR($H75="",$L75=""),"",IFERROR($H75*$L75,""))</f>
        <v/>
      </c>
      <c r="V75" s="10">
        <f>IF(AND($T75="",$U75="",$M75=""),"",IFERROR(SUM($T75,$U75,$M75),""))</f>
        <v/>
      </c>
      <c r="W75" s="10">
        <f>IF(AND($V75="",$N75=""),"",IFERROR(IF($V75="",0,$V75)-IF($N75="",0,$N75),""))</f>
        <v/>
      </c>
      <c r="X75" s="10">
        <f>IF($W75="","",IFERROR($W75*IF($O75="",Assumptions!$B$5,$O75),""))</f>
        <v/>
      </c>
      <c r="Y75" s="10">
        <f>IF($P75="","",IFERROR($P75*IF($Q75="",Assumptions!$B$6,$Q75),""))</f>
        <v/>
      </c>
      <c r="Z75" s="10">
        <f>IF(AND($W75="",$Y75=""),"",IFERROR(SUM($W75,$X75,$Y75),""))</f>
        <v/>
      </c>
      <c r="AA75" s="22">
        <f>IF(COUNTA($A75:$S75)=0,"",IF($A75="","Check ID, ","")&amp;IF(AND($A75&lt;&gt;"",COUNTIF($A$5:$A$104,$A75)&gt;1),"Duplicate ID, ","")&amp;IF($B75="","Check date, ",IF(OR($B75&lt;Assumptions!$B$8,$B75&gt;Assumptions!$B$9),"Check date range, ",""))&amp;IF($G75="","Check description, ","")&amp;IF($S75="","Check status, ","")&amp;IF($J75&gt;Assumptions!$B$7,"Check labor hours, ","")&amp;IF(AND($Z75&lt;&gt;"",ABS($Z75)&gt;Assumptions!$B$10),"Check price, ","")&amp;IF(AND($P75&lt;&gt;"",$V75&lt;&gt;"",$P75&gt;$V75),"Check taxable cost, ",""))</f>
        <v/>
      </c>
    </row>
    <row r="76" ht="30" customHeight="1">
      <c r="A76" s="16" t="n"/>
      <c r="B76" s="17" t="n"/>
      <c r="C76" s="16" t="n"/>
      <c r="D76" s="16" t="n"/>
      <c r="E76" s="16" t="n"/>
      <c r="F76" s="16" t="n"/>
      <c r="G76" s="16" t="n"/>
      <c r="H76" s="18" t="n"/>
      <c r="I76" s="19" t="n"/>
      <c r="J76" s="18" t="n"/>
      <c r="K76" s="20" t="n"/>
      <c r="L76" s="20" t="n"/>
      <c r="M76" s="20" t="n"/>
      <c r="N76" s="20" t="n"/>
      <c r="O76" s="21" t="n"/>
      <c r="P76" s="20" t="n"/>
      <c r="Q76" s="21" t="n"/>
      <c r="R76" s="16" t="n"/>
      <c r="S76" s="16" t="n"/>
      <c r="T76" s="8">
        <f>IF($J76="","",IFERROR($J76*IF($K76="",Assumptions!$B$4,$K76),""))</f>
        <v/>
      </c>
      <c r="U76" s="8">
        <f>IF(OR($H76="",$L76=""),"",IFERROR($H76*$L76,""))</f>
        <v/>
      </c>
      <c r="V76" s="8">
        <f>IF(AND($T76="",$U76="",$M76=""),"",IFERROR(SUM($T76,$U76,$M76),""))</f>
        <v/>
      </c>
      <c r="W76" s="8">
        <f>IF(AND($V76="",$N76=""),"",IFERROR(IF($V76="",0,$V76)-IF($N76="",0,$N76),""))</f>
        <v/>
      </c>
      <c r="X76" s="8">
        <f>IF($W76="","",IFERROR($W76*IF($O76="",Assumptions!$B$5,$O76),""))</f>
        <v/>
      </c>
      <c r="Y76" s="8">
        <f>IF($P76="","",IFERROR($P76*IF($Q76="",Assumptions!$B$6,$Q76),""))</f>
        <v/>
      </c>
      <c r="Z76" s="8">
        <f>IF(AND($W76="",$Y76=""),"",IFERROR(SUM($W76,$X76,$Y76),""))</f>
        <v/>
      </c>
      <c r="AA76" s="23">
        <f>IF(COUNTA($A76:$S76)=0,"",IF($A76="","Check ID, ","")&amp;IF(AND($A76&lt;&gt;"",COUNTIF($A$5:$A$104,$A76)&gt;1),"Duplicate ID, ","")&amp;IF($B76="","Check date, ",IF(OR($B76&lt;Assumptions!$B$8,$B76&gt;Assumptions!$B$9),"Check date range, ",""))&amp;IF($G76="","Check description, ","")&amp;IF($S76="","Check status, ","")&amp;IF($J76&gt;Assumptions!$B$7,"Check labor hours, ","")&amp;IF(AND($Z76&lt;&gt;"",ABS($Z76)&gt;Assumptions!$B$10),"Check price, ","")&amp;IF(AND($P76&lt;&gt;"",$V76&lt;&gt;"",$P76&gt;$V76),"Check taxable cost, ",""))</f>
        <v/>
      </c>
    </row>
    <row r="77" ht="30" customHeight="1">
      <c r="A77" s="16" t="n"/>
      <c r="B77" s="17" t="n"/>
      <c r="C77" s="16" t="n"/>
      <c r="D77" s="16" t="n"/>
      <c r="E77" s="16" t="n"/>
      <c r="F77" s="16" t="n"/>
      <c r="G77" s="16" t="n"/>
      <c r="H77" s="18" t="n"/>
      <c r="I77" s="19" t="n"/>
      <c r="J77" s="18" t="n"/>
      <c r="K77" s="20" t="n"/>
      <c r="L77" s="20" t="n"/>
      <c r="M77" s="20" t="n"/>
      <c r="N77" s="20" t="n"/>
      <c r="O77" s="21" t="n"/>
      <c r="P77" s="20" t="n"/>
      <c r="Q77" s="21" t="n"/>
      <c r="R77" s="16" t="n"/>
      <c r="S77" s="16" t="n"/>
      <c r="T77" s="10">
        <f>IF($J77="","",IFERROR($J77*IF($K77="",Assumptions!$B$4,$K77),""))</f>
        <v/>
      </c>
      <c r="U77" s="10">
        <f>IF(OR($H77="",$L77=""),"",IFERROR($H77*$L77,""))</f>
        <v/>
      </c>
      <c r="V77" s="10">
        <f>IF(AND($T77="",$U77="",$M77=""),"",IFERROR(SUM($T77,$U77,$M77),""))</f>
        <v/>
      </c>
      <c r="W77" s="10">
        <f>IF(AND($V77="",$N77=""),"",IFERROR(IF($V77="",0,$V77)-IF($N77="",0,$N77),""))</f>
        <v/>
      </c>
      <c r="X77" s="10">
        <f>IF($W77="","",IFERROR($W77*IF($O77="",Assumptions!$B$5,$O77),""))</f>
        <v/>
      </c>
      <c r="Y77" s="10">
        <f>IF($P77="","",IFERROR($P77*IF($Q77="",Assumptions!$B$6,$Q77),""))</f>
        <v/>
      </c>
      <c r="Z77" s="10">
        <f>IF(AND($W77="",$Y77=""),"",IFERROR(SUM($W77,$X77,$Y77),""))</f>
        <v/>
      </c>
      <c r="AA77" s="22">
        <f>IF(COUNTA($A77:$S77)=0,"",IF($A77="","Check ID, ","")&amp;IF(AND($A77&lt;&gt;"",COUNTIF($A$5:$A$104,$A77)&gt;1),"Duplicate ID, ","")&amp;IF($B77="","Check date, ",IF(OR($B77&lt;Assumptions!$B$8,$B77&gt;Assumptions!$B$9),"Check date range, ",""))&amp;IF($G77="","Check description, ","")&amp;IF($S77="","Check status, ","")&amp;IF($J77&gt;Assumptions!$B$7,"Check labor hours, ","")&amp;IF(AND($Z77&lt;&gt;"",ABS($Z77)&gt;Assumptions!$B$10),"Check price, ","")&amp;IF(AND($P77&lt;&gt;"",$V77&lt;&gt;"",$P77&gt;$V77),"Check taxable cost, ",""))</f>
        <v/>
      </c>
    </row>
    <row r="78" ht="30" customHeight="1">
      <c r="A78" s="16" t="n"/>
      <c r="B78" s="17" t="n"/>
      <c r="C78" s="16" t="n"/>
      <c r="D78" s="16" t="n"/>
      <c r="E78" s="16" t="n"/>
      <c r="F78" s="16" t="n"/>
      <c r="G78" s="16" t="n"/>
      <c r="H78" s="18" t="n"/>
      <c r="I78" s="19" t="n"/>
      <c r="J78" s="18" t="n"/>
      <c r="K78" s="20" t="n"/>
      <c r="L78" s="20" t="n"/>
      <c r="M78" s="20" t="n"/>
      <c r="N78" s="20" t="n"/>
      <c r="O78" s="21" t="n"/>
      <c r="P78" s="20" t="n"/>
      <c r="Q78" s="21" t="n"/>
      <c r="R78" s="16" t="n"/>
      <c r="S78" s="16" t="n"/>
      <c r="T78" s="8">
        <f>IF($J78="","",IFERROR($J78*IF($K78="",Assumptions!$B$4,$K78),""))</f>
        <v/>
      </c>
      <c r="U78" s="8">
        <f>IF(OR($H78="",$L78=""),"",IFERROR($H78*$L78,""))</f>
        <v/>
      </c>
      <c r="V78" s="8">
        <f>IF(AND($T78="",$U78="",$M78=""),"",IFERROR(SUM($T78,$U78,$M78),""))</f>
        <v/>
      </c>
      <c r="W78" s="8">
        <f>IF(AND($V78="",$N78=""),"",IFERROR(IF($V78="",0,$V78)-IF($N78="",0,$N78),""))</f>
        <v/>
      </c>
      <c r="X78" s="8">
        <f>IF($W78="","",IFERROR($W78*IF($O78="",Assumptions!$B$5,$O78),""))</f>
        <v/>
      </c>
      <c r="Y78" s="8">
        <f>IF($P78="","",IFERROR($P78*IF($Q78="",Assumptions!$B$6,$Q78),""))</f>
        <v/>
      </c>
      <c r="Z78" s="8">
        <f>IF(AND($W78="",$Y78=""),"",IFERROR(SUM($W78,$X78,$Y78),""))</f>
        <v/>
      </c>
      <c r="AA78" s="23">
        <f>IF(COUNTA($A78:$S78)=0,"",IF($A78="","Check ID, ","")&amp;IF(AND($A78&lt;&gt;"",COUNTIF($A$5:$A$104,$A78)&gt;1),"Duplicate ID, ","")&amp;IF($B78="","Check date, ",IF(OR($B78&lt;Assumptions!$B$8,$B78&gt;Assumptions!$B$9),"Check date range, ",""))&amp;IF($G78="","Check description, ","")&amp;IF($S78="","Check status, ","")&amp;IF($J78&gt;Assumptions!$B$7,"Check labor hours, ","")&amp;IF(AND($Z78&lt;&gt;"",ABS($Z78)&gt;Assumptions!$B$10),"Check price, ","")&amp;IF(AND($P78&lt;&gt;"",$V78&lt;&gt;"",$P78&gt;$V78),"Check taxable cost, ",""))</f>
        <v/>
      </c>
    </row>
    <row r="79" ht="30" customHeight="1">
      <c r="A79" s="16" t="n"/>
      <c r="B79" s="17" t="n"/>
      <c r="C79" s="16" t="n"/>
      <c r="D79" s="16" t="n"/>
      <c r="E79" s="16" t="n"/>
      <c r="F79" s="16" t="n"/>
      <c r="G79" s="16" t="n"/>
      <c r="H79" s="18" t="n"/>
      <c r="I79" s="19" t="n"/>
      <c r="J79" s="18" t="n"/>
      <c r="K79" s="20" t="n"/>
      <c r="L79" s="20" t="n"/>
      <c r="M79" s="20" t="n"/>
      <c r="N79" s="20" t="n"/>
      <c r="O79" s="21" t="n"/>
      <c r="P79" s="20" t="n"/>
      <c r="Q79" s="21" t="n"/>
      <c r="R79" s="16" t="n"/>
      <c r="S79" s="16" t="n"/>
      <c r="T79" s="10">
        <f>IF($J79="","",IFERROR($J79*IF($K79="",Assumptions!$B$4,$K79),""))</f>
        <v/>
      </c>
      <c r="U79" s="10">
        <f>IF(OR($H79="",$L79=""),"",IFERROR($H79*$L79,""))</f>
        <v/>
      </c>
      <c r="V79" s="10">
        <f>IF(AND($T79="",$U79="",$M79=""),"",IFERROR(SUM($T79,$U79,$M79),""))</f>
        <v/>
      </c>
      <c r="W79" s="10">
        <f>IF(AND($V79="",$N79=""),"",IFERROR(IF($V79="",0,$V79)-IF($N79="",0,$N79),""))</f>
        <v/>
      </c>
      <c r="X79" s="10">
        <f>IF($W79="","",IFERROR($W79*IF($O79="",Assumptions!$B$5,$O79),""))</f>
        <v/>
      </c>
      <c r="Y79" s="10">
        <f>IF($P79="","",IFERROR($P79*IF($Q79="",Assumptions!$B$6,$Q79),""))</f>
        <v/>
      </c>
      <c r="Z79" s="10">
        <f>IF(AND($W79="",$Y79=""),"",IFERROR(SUM($W79,$X79,$Y79),""))</f>
        <v/>
      </c>
      <c r="AA79" s="22">
        <f>IF(COUNTA($A79:$S79)=0,"",IF($A79="","Check ID, ","")&amp;IF(AND($A79&lt;&gt;"",COUNTIF($A$5:$A$104,$A79)&gt;1),"Duplicate ID, ","")&amp;IF($B79="","Check date, ",IF(OR($B79&lt;Assumptions!$B$8,$B79&gt;Assumptions!$B$9),"Check date range, ",""))&amp;IF($G79="","Check description, ","")&amp;IF($S79="","Check status, ","")&amp;IF($J79&gt;Assumptions!$B$7,"Check labor hours, ","")&amp;IF(AND($Z79&lt;&gt;"",ABS($Z79)&gt;Assumptions!$B$10),"Check price, ","")&amp;IF(AND($P79&lt;&gt;"",$V79&lt;&gt;"",$P79&gt;$V79),"Check taxable cost, ",""))</f>
        <v/>
      </c>
    </row>
    <row r="80" ht="30" customHeight="1">
      <c r="A80" s="16" t="n"/>
      <c r="B80" s="17" t="n"/>
      <c r="C80" s="16" t="n"/>
      <c r="D80" s="16" t="n"/>
      <c r="E80" s="16" t="n"/>
      <c r="F80" s="16" t="n"/>
      <c r="G80" s="16" t="n"/>
      <c r="H80" s="18" t="n"/>
      <c r="I80" s="19" t="n"/>
      <c r="J80" s="18" t="n"/>
      <c r="K80" s="20" t="n"/>
      <c r="L80" s="20" t="n"/>
      <c r="M80" s="20" t="n"/>
      <c r="N80" s="20" t="n"/>
      <c r="O80" s="21" t="n"/>
      <c r="P80" s="20" t="n"/>
      <c r="Q80" s="21" t="n"/>
      <c r="R80" s="16" t="n"/>
      <c r="S80" s="16" t="n"/>
      <c r="T80" s="8">
        <f>IF($J80="","",IFERROR($J80*IF($K80="",Assumptions!$B$4,$K80),""))</f>
        <v/>
      </c>
      <c r="U80" s="8">
        <f>IF(OR($H80="",$L80=""),"",IFERROR($H80*$L80,""))</f>
        <v/>
      </c>
      <c r="V80" s="8">
        <f>IF(AND($T80="",$U80="",$M80=""),"",IFERROR(SUM($T80,$U80,$M80),""))</f>
        <v/>
      </c>
      <c r="W80" s="8">
        <f>IF(AND($V80="",$N80=""),"",IFERROR(IF($V80="",0,$V80)-IF($N80="",0,$N80),""))</f>
        <v/>
      </c>
      <c r="X80" s="8">
        <f>IF($W80="","",IFERROR($W80*IF($O80="",Assumptions!$B$5,$O80),""))</f>
        <v/>
      </c>
      <c r="Y80" s="8">
        <f>IF($P80="","",IFERROR($P80*IF($Q80="",Assumptions!$B$6,$Q80),""))</f>
        <v/>
      </c>
      <c r="Z80" s="8">
        <f>IF(AND($W80="",$Y80=""),"",IFERROR(SUM($W80,$X80,$Y80),""))</f>
        <v/>
      </c>
      <c r="AA80" s="23">
        <f>IF(COUNTA($A80:$S80)=0,"",IF($A80="","Check ID, ","")&amp;IF(AND($A80&lt;&gt;"",COUNTIF($A$5:$A$104,$A80)&gt;1),"Duplicate ID, ","")&amp;IF($B80="","Check date, ",IF(OR($B80&lt;Assumptions!$B$8,$B80&gt;Assumptions!$B$9),"Check date range, ",""))&amp;IF($G80="","Check description, ","")&amp;IF($S80="","Check status, ","")&amp;IF($J80&gt;Assumptions!$B$7,"Check labor hours, ","")&amp;IF(AND($Z80&lt;&gt;"",ABS($Z80)&gt;Assumptions!$B$10),"Check price, ","")&amp;IF(AND($P80&lt;&gt;"",$V80&lt;&gt;"",$P80&gt;$V80),"Check taxable cost, ",""))</f>
        <v/>
      </c>
    </row>
    <row r="81" ht="30" customHeight="1">
      <c r="A81" s="16" t="n"/>
      <c r="B81" s="17" t="n"/>
      <c r="C81" s="16" t="n"/>
      <c r="D81" s="16" t="n"/>
      <c r="E81" s="16" t="n"/>
      <c r="F81" s="16" t="n"/>
      <c r="G81" s="16" t="n"/>
      <c r="H81" s="18" t="n"/>
      <c r="I81" s="19" t="n"/>
      <c r="J81" s="18" t="n"/>
      <c r="K81" s="20" t="n"/>
      <c r="L81" s="20" t="n"/>
      <c r="M81" s="20" t="n"/>
      <c r="N81" s="20" t="n"/>
      <c r="O81" s="21" t="n"/>
      <c r="P81" s="20" t="n"/>
      <c r="Q81" s="21" t="n"/>
      <c r="R81" s="16" t="n"/>
      <c r="S81" s="16" t="n"/>
      <c r="T81" s="10">
        <f>IF($J81="","",IFERROR($J81*IF($K81="",Assumptions!$B$4,$K81),""))</f>
        <v/>
      </c>
      <c r="U81" s="10">
        <f>IF(OR($H81="",$L81=""),"",IFERROR($H81*$L81,""))</f>
        <v/>
      </c>
      <c r="V81" s="10">
        <f>IF(AND($T81="",$U81="",$M81=""),"",IFERROR(SUM($T81,$U81,$M81),""))</f>
        <v/>
      </c>
      <c r="W81" s="10">
        <f>IF(AND($V81="",$N81=""),"",IFERROR(IF($V81="",0,$V81)-IF($N81="",0,$N81),""))</f>
        <v/>
      </c>
      <c r="X81" s="10">
        <f>IF($W81="","",IFERROR($W81*IF($O81="",Assumptions!$B$5,$O81),""))</f>
        <v/>
      </c>
      <c r="Y81" s="10">
        <f>IF($P81="","",IFERROR($P81*IF($Q81="",Assumptions!$B$6,$Q81),""))</f>
        <v/>
      </c>
      <c r="Z81" s="10">
        <f>IF(AND($W81="",$Y81=""),"",IFERROR(SUM($W81,$X81,$Y81),""))</f>
        <v/>
      </c>
      <c r="AA81" s="22">
        <f>IF(COUNTA($A81:$S81)=0,"",IF($A81="","Check ID, ","")&amp;IF(AND($A81&lt;&gt;"",COUNTIF($A$5:$A$104,$A81)&gt;1),"Duplicate ID, ","")&amp;IF($B81="","Check date, ",IF(OR($B81&lt;Assumptions!$B$8,$B81&gt;Assumptions!$B$9),"Check date range, ",""))&amp;IF($G81="","Check description, ","")&amp;IF($S81="","Check status, ","")&amp;IF($J81&gt;Assumptions!$B$7,"Check labor hours, ","")&amp;IF(AND($Z81&lt;&gt;"",ABS($Z81)&gt;Assumptions!$B$10),"Check price, ","")&amp;IF(AND($P81&lt;&gt;"",$V81&lt;&gt;"",$P81&gt;$V81),"Check taxable cost, ",""))</f>
        <v/>
      </c>
    </row>
    <row r="82" ht="30" customHeight="1">
      <c r="A82" s="16" t="n"/>
      <c r="B82" s="17" t="n"/>
      <c r="C82" s="16" t="n"/>
      <c r="D82" s="16" t="n"/>
      <c r="E82" s="16" t="n"/>
      <c r="F82" s="16" t="n"/>
      <c r="G82" s="16" t="n"/>
      <c r="H82" s="18" t="n"/>
      <c r="I82" s="19" t="n"/>
      <c r="J82" s="18" t="n"/>
      <c r="K82" s="20" t="n"/>
      <c r="L82" s="20" t="n"/>
      <c r="M82" s="20" t="n"/>
      <c r="N82" s="20" t="n"/>
      <c r="O82" s="21" t="n"/>
      <c r="P82" s="20" t="n"/>
      <c r="Q82" s="21" t="n"/>
      <c r="R82" s="16" t="n"/>
      <c r="S82" s="16" t="n"/>
      <c r="T82" s="8">
        <f>IF($J82="","",IFERROR($J82*IF($K82="",Assumptions!$B$4,$K82),""))</f>
        <v/>
      </c>
      <c r="U82" s="8">
        <f>IF(OR($H82="",$L82=""),"",IFERROR($H82*$L82,""))</f>
        <v/>
      </c>
      <c r="V82" s="8">
        <f>IF(AND($T82="",$U82="",$M82=""),"",IFERROR(SUM($T82,$U82,$M82),""))</f>
        <v/>
      </c>
      <c r="W82" s="8">
        <f>IF(AND($V82="",$N82=""),"",IFERROR(IF($V82="",0,$V82)-IF($N82="",0,$N82),""))</f>
        <v/>
      </c>
      <c r="X82" s="8">
        <f>IF($W82="","",IFERROR($W82*IF($O82="",Assumptions!$B$5,$O82),""))</f>
        <v/>
      </c>
      <c r="Y82" s="8">
        <f>IF($P82="","",IFERROR($P82*IF($Q82="",Assumptions!$B$6,$Q82),""))</f>
        <v/>
      </c>
      <c r="Z82" s="8">
        <f>IF(AND($W82="",$Y82=""),"",IFERROR(SUM($W82,$X82,$Y82),""))</f>
        <v/>
      </c>
      <c r="AA82" s="23">
        <f>IF(COUNTA($A82:$S82)=0,"",IF($A82="","Check ID, ","")&amp;IF(AND($A82&lt;&gt;"",COUNTIF($A$5:$A$104,$A82)&gt;1),"Duplicate ID, ","")&amp;IF($B82="","Check date, ",IF(OR($B82&lt;Assumptions!$B$8,$B82&gt;Assumptions!$B$9),"Check date range, ",""))&amp;IF($G82="","Check description, ","")&amp;IF($S82="","Check status, ","")&amp;IF($J82&gt;Assumptions!$B$7,"Check labor hours, ","")&amp;IF(AND($Z82&lt;&gt;"",ABS($Z82)&gt;Assumptions!$B$10),"Check price, ","")&amp;IF(AND($P82&lt;&gt;"",$V82&lt;&gt;"",$P82&gt;$V82),"Check taxable cost, ",""))</f>
        <v/>
      </c>
    </row>
    <row r="83" ht="30" customHeight="1">
      <c r="A83" s="16" t="n"/>
      <c r="B83" s="17" t="n"/>
      <c r="C83" s="16" t="n"/>
      <c r="D83" s="16" t="n"/>
      <c r="E83" s="16" t="n"/>
      <c r="F83" s="16" t="n"/>
      <c r="G83" s="16" t="n"/>
      <c r="H83" s="18" t="n"/>
      <c r="I83" s="19" t="n"/>
      <c r="J83" s="18" t="n"/>
      <c r="K83" s="20" t="n"/>
      <c r="L83" s="20" t="n"/>
      <c r="M83" s="20" t="n"/>
      <c r="N83" s="20" t="n"/>
      <c r="O83" s="21" t="n"/>
      <c r="P83" s="20" t="n"/>
      <c r="Q83" s="21" t="n"/>
      <c r="R83" s="16" t="n"/>
      <c r="S83" s="16" t="n"/>
      <c r="T83" s="10">
        <f>IF($J83="","",IFERROR($J83*IF($K83="",Assumptions!$B$4,$K83),""))</f>
        <v/>
      </c>
      <c r="U83" s="10">
        <f>IF(OR($H83="",$L83=""),"",IFERROR($H83*$L83,""))</f>
        <v/>
      </c>
      <c r="V83" s="10">
        <f>IF(AND($T83="",$U83="",$M83=""),"",IFERROR(SUM($T83,$U83,$M83),""))</f>
        <v/>
      </c>
      <c r="W83" s="10">
        <f>IF(AND($V83="",$N83=""),"",IFERROR(IF($V83="",0,$V83)-IF($N83="",0,$N83),""))</f>
        <v/>
      </c>
      <c r="X83" s="10">
        <f>IF($W83="","",IFERROR($W83*IF($O83="",Assumptions!$B$5,$O83),""))</f>
        <v/>
      </c>
      <c r="Y83" s="10">
        <f>IF($P83="","",IFERROR($P83*IF($Q83="",Assumptions!$B$6,$Q83),""))</f>
        <v/>
      </c>
      <c r="Z83" s="10">
        <f>IF(AND($W83="",$Y83=""),"",IFERROR(SUM($W83,$X83,$Y83),""))</f>
        <v/>
      </c>
      <c r="AA83" s="22">
        <f>IF(COUNTA($A83:$S83)=0,"",IF($A83="","Check ID, ","")&amp;IF(AND($A83&lt;&gt;"",COUNTIF($A$5:$A$104,$A83)&gt;1),"Duplicate ID, ","")&amp;IF($B83="","Check date, ",IF(OR($B83&lt;Assumptions!$B$8,$B83&gt;Assumptions!$B$9),"Check date range, ",""))&amp;IF($G83="","Check description, ","")&amp;IF($S83="","Check status, ","")&amp;IF($J83&gt;Assumptions!$B$7,"Check labor hours, ","")&amp;IF(AND($Z83&lt;&gt;"",ABS($Z83)&gt;Assumptions!$B$10),"Check price, ","")&amp;IF(AND($P83&lt;&gt;"",$V83&lt;&gt;"",$P83&gt;$V83),"Check taxable cost, ",""))</f>
        <v/>
      </c>
    </row>
    <row r="84" ht="30" customHeight="1">
      <c r="A84" s="16" t="n"/>
      <c r="B84" s="17" t="n"/>
      <c r="C84" s="16" t="n"/>
      <c r="D84" s="16" t="n"/>
      <c r="E84" s="16" t="n"/>
      <c r="F84" s="16" t="n"/>
      <c r="G84" s="16" t="n"/>
      <c r="H84" s="18" t="n"/>
      <c r="I84" s="19" t="n"/>
      <c r="J84" s="18" t="n"/>
      <c r="K84" s="20" t="n"/>
      <c r="L84" s="20" t="n"/>
      <c r="M84" s="20" t="n"/>
      <c r="N84" s="20" t="n"/>
      <c r="O84" s="21" t="n"/>
      <c r="P84" s="20" t="n"/>
      <c r="Q84" s="21" t="n"/>
      <c r="R84" s="16" t="n"/>
      <c r="S84" s="16" t="n"/>
      <c r="T84" s="8">
        <f>IF($J84="","",IFERROR($J84*IF($K84="",Assumptions!$B$4,$K84),""))</f>
        <v/>
      </c>
      <c r="U84" s="8">
        <f>IF(OR($H84="",$L84=""),"",IFERROR($H84*$L84,""))</f>
        <v/>
      </c>
      <c r="V84" s="8">
        <f>IF(AND($T84="",$U84="",$M84=""),"",IFERROR(SUM($T84,$U84,$M84),""))</f>
        <v/>
      </c>
      <c r="W84" s="8">
        <f>IF(AND($V84="",$N84=""),"",IFERROR(IF($V84="",0,$V84)-IF($N84="",0,$N84),""))</f>
        <v/>
      </c>
      <c r="X84" s="8">
        <f>IF($W84="","",IFERROR($W84*IF($O84="",Assumptions!$B$5,$O84),""))</f>
        <v/>
      </c>
      <c r="Y84" s="8">
        <f>IF($P84="","",IFERROR($P84*IF($Q84="",Assumptions!$B$6,$Q84),""))</f>
        <v/>
      </c>
      <c r="Z84" s="8">
        <f>IF(AND($W84="",$Y84=""),"",IFERROR(SUM($W84,$X84,$Y84),""))</f>
        <v/>
      </c>
      <c r="AA84" s="23">
        <f>IF(COUNTA($A84:$S84)=0,"",IF($A84="","Check ID, ","")&amp;IF(AND($A84&lt;&gt;"",COUNTIF($A$5:$A$104,$A84)&gt;1),"Duplicate ID, ","")&amp;IF($B84="","Check date, ",IF(OR($B84&lt;Assumptions!$B$8,$B84&gt;Assumptions!$B$9),"Check date range, ",""))&amp;IF($G84="","Check description, ","")&amp;IF($S84="","Check status, ","")&amp;IF($J84&gt;Assumptions!$B$7,"Check labor hours, ","")&amp;IF(AND($Z84&lt;&gt;"",ABS($Z84)&gt;Assumptions!$B$10),"Check price, ","")&amp;IF(AND($P84&lt;&gt;"",$V84&lt;&gt;"",$P84&gt;$V84),"Check taxable cost, ",""))</f>
        <v/>
      </c>
    </row>
    <row r="85" ht="30" customHeight="1">
      <c r="A85" s="16" t="n"/>
      <c r="B85" s="17" t="n"/>
      <c r="C85" s="16" t="n"/>
      <c r="D85" s="16" t="n"/>
      <c r="E85" s="16" t="n"/>
      <c r="F85" s="16" t="n"/>
      <c r="G85" s="16" t="n"/>
      <c r="H85" s="18" t="n"/>
      <c r="I85" s="19" t="n"/>
      <c r="J85" s="18" t="n"/>
      <c r="K85" s="20" t="n"/>
      <c r="L85" s="20" t="n"/>
      <c r="M85" s="20" t="n"/>
      <c r="N85" s="20" t="n"/>
      <c r="O85" s="21" t="n"/>
      <c r="P85" s="20" t="n"/>
      <c r="Q85" s="21" t="n"/>
      <c r="R85" s="16" t="n"/>
      <c r="S85" s="16" t="n"/>
      <c r="T85" s="10">
        <f>IF($J85="","",IFERROR($J85*IF($K85="",Assumptions!$B$4,$K85),""))</f>
        <v/>
      </c>
      <c r="U85" s="10">
        <f>IF(OR($H85="",$L85=""),"",IFERROR($H85*$L85,""))</f>
        <v/>
      </c>
      <c r="V85" s="10">
        <f>IF(AND($T85="",$U85="",$M85=""),"",IFERROR(SUM($T85,$U85,$M85),""))</f>
        <v/>
      </c>
      <c r="W85" s="10">
        <f>IF(AND($V85="",$N85=""),"",IFERROR(IF($V85="",0,$V85)-IF($N85="",0,$N85),""))</f>
        <v/>
      </c>
      <c r="X85" s="10">
        <f>IF($W85="","",IFERROR($W85*IF($O85="",Assumptions!$B$5,$O85),""))</f>
        <v/>
      </c>
      <c r="Y85" s="10">
        <f>IF($P85="","",IFERROR($P85*IF($Q85="",Assumptions!$B$6,$Q85),""))</f>
        <v/>
      </c>
      <c r="Z85" s="10">
        <f>IF(AND($W85="",$Y85=""),"",IFERROR(SUM($W85,$X85,$Y85),""))</f>
        <v/>
      </c>
      <c r="AA85" s="22">
        <f>IF(COUNTA($A85:$S85)=0,"",IF($A85="","Check ID, ","")&amp;IF(AND($A85&lt;&gt;"",COUNTIF($A$5:$A$104,$A85)&gt;1),"Duplicate ID, ","")&amp;IF($B85="","Check date, ",IF(OR($B85&lt;Assumptions!$B$8,$B85&gt;Assumptions!$B$9),"Check date range, ",""))&amp;IF($G85="","Check description, ","")&amp;IF($S85="","Check status, ","")&amp;IF($J85&gt;Assumptions!$B$7,"Check labor hours, ","")&amp;IF(AND($Z85&lt;&gt;"",ABS($Z85)&gt;Assumptions!$B$10),"Check price, ","")&amp;IF(AND($P85&lt;&gt;"",$V85&lt;&gt;"",$P85&gt;$V85),"Check taxable cost, ",""))</f>
        <v/>
      </c>
    </row>
    <row r="86" ht="30" customHeight="1">
      <c r="A86" s="16" t="n"/>
      <c r="B86" s="17" t="n"/>
      <c r="C86" s="16" t="n"/>
      <c r="D86" s="16" t="n"/>
      <c r="E86" s="16" t="n"/>
      <c r="F86" s="16" t="n"/>
      <c r="G86" s="16" t="n"/>
      <c r="H86" s="18" t="n"/>
      <c r="I86" s="19" t="n"/>
      <c r="J86" s="18" t="n"/>
      <c r="K86" s="20" t="n"/>
      <c r="L86" s="20" t="n"/>
      <c r="M86" s="20" t="n"/>
      <c r="N86" s="20" t="n"/>
      <c r="O86" s="21" t="n"/>
      <c r="P86" s="20" t="n"/>
      <c r="Q86" s="21" t="n"/>
      <c r="R86" s="16" t="n"/>
      <c r="S86" s="16" t="n"/>
      <c r="T86" s="8">
        <f>IF($J86="","",IFERROR($J86*IF($K86="",Assumptions!$B$4,$K86),""))</f>
        <v/>
      </c>
      <c r="U86" s="8">
        <f>IF(OR($H86="",$L86=""),"",IFERROR($H86*$L86,""))</f>
        <v/>
      </c>
      <c r="V86" s="8">
        <f>IF(AND($T86="",$U86="",$M86=""),"",IFERROR(SUM($T86,$U86,$M86),""))</f>
        <v/>
      </c>
      <c r="W86" s="8">
        <f>IF(AND($V86="",$N86=""),"",IFERROR(IF($V86="",0,$V86)-IF($N86="",0,$N86),""))</f>
        <v/>
      </c>
      <c r="X86" s="8">
        <f>IF($W86="","",IFERROR($W86*IF($O86="",Assumptions!$B$5,$O86),""))</f>
        <v/>
      </c>
      <c r="Y86" s="8">
        <f>IF($P86="","",IFERROR($P86*IF($Q86="",Assumptions!$B$6,$Q86),""))</f>
        <v/>
      </c>
      <c r="Z86" s="8">
        <f>IF(AND($W86="",$Y86=""),"",IFERROR(SUM($W86,$X86,$Y86),""))</f>
        <v/>
      </c>
      <c r="AA86" s="23">
        <f>IF(COUNTA($A86:$S86)=0,"",IF($A86="","Check ID, ","")&amp;IF(AND($A86&lt;&gt;"",COUNTIF($A$5:$A$104,$A86)&gt;1),"Duplicate ID, ","")&amp;IF($B86="","Check date, ",IF(OR($B86&lt;Assumptions!$B$8,$B86&gt;Assumptions!$B$9),"Check date range, ",""))&amp;IF($G86="","Check description, ","")&amp;IF($S86="","Check status, ","")&amp;IF($J86&gt;Assumptions!$B$7,"Check labor hours, ","")&amp;IF(AND($Z86&lt;&gt;"",ABS($Z86)&gt;Assumptions!$B$10),"Check price, ","")&amp;IF(AND($P86&lt;&gt;"",$V86&lt;&gt;"",$P86&gt;$V86),"Check taxable cost, ",""))</f>
        <v/>
      </c>
    </row>
    <row r="87" ht="30" customHeight="1">
      <c r="A87" s="16" t="n"/>
      <c r="B87" s="17" t="n"/>
      <c r="C87" s="16" t="n"/>
      <c r="D87" s="16" t="n"/>
      <c r="E87" s="16" t="n"/>
      <c r="F87" s="16" t="n"/>
      <c r="G87" s="16" t="n"/>
      <c r="H87" s="18" t="n"/>
      <c r="I87" s="19" t="n"/>
      <c r="J87" s="18" t="n"/>
      <c r="K87" s="20" t="n"/>
      <c r="L87" s="20" t="n"/>
      <c r="M87" s="20" t="n"/>
      <c r="N87" s="20" t="n"/>
      <c r="O87" s="21" t="n"/>
      <c r="P87" s="20" t="n"/>
      <c r="Q87" s="21" t="n"/>
      <c r="R87" s="16" t="n"/>
      <c r="S87" s="16" t="n"/>
      <c r="T87" s="10">
        <f>IF($J87="","",IFERROR($J87*IF($K87="",Assumptions!$B$4,$K87),""))</f>
        <v/>
      </c>
      <c r="U87" s="10">
        <f>IF(OR($H87="",$L87=""),"",IFERROR($H87*$L87,""))</f>
        <v/>
      </c>
      <c r="V87" s="10">
        <f>IF(AND($T87="",$U87="",$M87=""),"",IFERROR(SUM($T87,$U87,$M87),""))</f>
        <v/>
      </c>
      <c r="W87" s="10">
        <f>IF(AND($V87="",$N87=""),"",IFERROR(IF($V87="",0,$V87)-IF($N87="",0,$N87),""))</f>
        <v/>
      </c>
      <c r="X87" s="10">
        <f>IF($W87="","",IFERROR($W87*IF($O87="",Assumptions!$B$5,$O87),""))</f>
        <v/>
      </c>
      <c r="Y87" s="10">
        <f>IF($P87="","",IFERROR($P87*IF($Q87="",Assumptions!$B$6,$Q87),""))</f>
        <v/>
      </c>
      <c r="Z87" s="10">
        <f>IF(AND($W87="",$Y87=""),"",IFERROR(SUM($W87,$X87,$Y87),""))</f>
        <v/>
      </c>
      <c r="AA87" s="22">
        <f>IF(COUNTA($A87:$S87)=0,"",IF($A87="","Check ID, ","")&amp;IF(AND($A87&lt;&gt;"",COUNTIF($A$5:$A$104,$A87)&gt;1),"Duplicate ID, ","")&amp;IF($B87="","Check date, ",IF(OR($B87&lt;Assumptions!$B$8,$B87&gt;Assumptions!$B$9),"Check date range, ",""))&amp;IF($G87="","Check description, ","")&amp;IF($S87="","Check status, ","")&amp;IF($J87&gt;Assumptions!$B$7,"Check labor hours, ","")&amp;IF(AND($Z87&lt;&gt;"",ABS($Z87)&gt;Assumptions!$B$10),"Check price, ","")&amp;IF(AND($P87&lt;&gt;"",$V87&lt;&gt;"",$P87&gt;$V87),"Check taxable cost, ",""))</f>
        <v/>
      </c>
    </row>
    <row r="88" ht="30" customHeight="1">
      <c r="A88" s="16" t="n"/>
      <c r="B88" s="17" t="n"/>
      <c r="C88" s="16" t="n"/>
      <c r="D88" s="16" t="n"/>
      <c r="E88" s="16" t="n"/>
      <c r="F88" s="16" t="n"/>
      <c r="G88" s="16" t="n"/>
      <c r="H88" s="18" t="n"/>
      <c r="I88" s="19" t="n"/>
      <c r="J88" s="18" t="n"/>
      <c r="K88" s="20" t="n"/>
      <c r="L88" s="20" t="n"/>
      <c r="M88" s="20" t="n"/>
      <c r="N88" s="20" t="n"/>
      <c r="O88" s="21" t="n"/>
      <c r="P88" s="20" t="n"/>
      <c r="Q88" s="21" t="n"/>
      <c r="R88" s="16" t="n"/>
      <c r="S88" s="16" t="n"/>
      <c r="T88" s="8">
        <f>IF($J88="","",IFERROR($J88*IF($K88="",Assumptions!$B$4,$K88),""))</f>
        <v/>
      </c>
      <c r="U88" s="8">
        <f>IF(OR($H88="",$L88=""),"",IFERROR($H88*$L88,""))</f>
        <v/>
      </c>
      <c r="V88" s="8">
        <f>IF(AND($T88="",$U88="",$M88=""),"",IFERROR(SUM($T88,$U88,$M88),""))</f>
        <v/>
      </c>
      <c r="W88" s="8">
        <f>IF(AND($V88="",$N88=""),"",IFERROR(IF($V88="",0,$V88)-IF($N88="",0,$N88),""))</f>
        <v/>
      </c>
      <c r="X88" s="8">
        <f>IF($W88="","",IFERROR($W88*IF($O88="",Assumptions!$B$5,$O88),""))</f>
        <v/>
      </c>
      <c r="Y88" s="8">
        <f>IF($P88="","",IFERROR($P88*IF($Q88="",Assumptions!$B$6,$Q88),""))</f>
        <v/>
      </c>
      <c r="Z88" s="8">
        <f>IF(AND($W88="",$Y88=""),"",IFERROR(SUM($W88,$X88,$Y88),""))</f>
        <v/>
      </c>
      <c r="AA88" s="23">
        <f>IF(COUNTA($A88:$S88)=0,"",IF($A88="","Check ID, ","")&amp;IF(AND($A88&lt;&gt;"",COUNTIF($A$5:$A$104,$A88)&gt;1),"Duplicate ID, ","")&amp;IF($B88="","Check date, ",IF(OR($B88&lt;Assumptions!$B$8,$B88&gt;Assumptions!$B$9),"Check date range, ",""))&amp;IF($G88="","Check description, ","")&amp;IF($S88="","Check status, ","")&amp;IF($J88&gt;Assumptions!$B$7,"Check labor hours, ","")&amp;IF(AND($Z88&lt;&gt;"",ABS($Z88)&gt;Assumptions!$B$10),"Check price, ","")&amp;IF(AND($P88&lt;&gt;"",$V88&lt;&gt;"",$P88&gt;$V88),"Check taxable cost, ",""))</f>
        <v/>
      </c>
    </row>
    <row r="89" ht="30" customHeight="1">
      <c r="A89" s="16" t="n"/>
      <c r="B89" s="17" t="n"/>
      <c r="C89" s="16" t="n"/>
      <c r="D89" s="16" t="n"/>
      <c r="E89" s="16" t="n"/>
      <c r="F89" s="16" t="n"/>
      <c r="G89" s="16" t="n"/>
      <c r="H89" s="18" t="n"/>
      <c r="I89" s="19" t="n"/>
      <c r="J89" s="18" t="n"/>
      <c r="K89" s="20" t="n"/>
      <c r="L89" s="20" t="n"/>
      <c r="M89" s="20" t="n"/>
      <c r="N89" s="20" t="n"/>
      <c r="O89" s="21" t="n"/>
      <c r="P89" s="20" t="n"/>
      <c r="Q89" s="21" t="n"/>
      <c r="R89" s="16" t="n"/>
      <c r="S89" s="16" t="n"/>
      <c r="T89" s="10">
        <f>IF($J89="","",IFERROR($J89*IF($K89="",Assumptions!$B$4,$K89),""))</f>
        <v/>
      </c>
      <c r="U89" s="10">
        <f>IF(OR($H89="",$L89=""),"",IFERROR($H89*$L89,""))</f>
        <v/>
      </c>
      <c r="V89" s="10">
        <f>IF(AND($T89="",$U89="",$M89=""),"",IFERROR(SUM($T89,$U89,$M89),""))</f>
        <v/>
      </c>
      <c r="W89" s="10">
        <f>IF(AND($V89="",$N89=""),"",IFERROR(IF($V89="",0,$V89)-IF($N89="",0,$N89),""))</f>
        <v/>
      </c>
      <c r="X89" s="10">
        <f>IF($W89="","",IFERROR($W89*IF($O89="",Assumptions!$B$5,$O89),""))</f>
        <v/>
      </c>
      <c r="Y89" s="10">
        <f>IF($P89="","",IFERROR($P89*IF($Q89="",Assumptions!$B$6,$Q89),""))</f>
        <v/>
      </c>
      <c r="Z89" s="10">
        <f>IF(AND($W89="",$Y89=""),"",IFERROR(SUM($W89,$X89,$Y89),""))</f>
        <v/>
      </c>
      <c r="AA89" s="22">
        <f>IF(COUNTA($A89:$S89)=0,"",IF($A89="","Check ID, ","")&amp;IF(AND($A89&lt;&gt;"",COUNTIF($A$5:$A$104,$A89)&gt;1),"Duplicate ID, ","")&amp;IF($B89="","Check date, ",IF(OR($B89&lt;Assumptions!$B$8,$B89&gt;Assumptions!$B$9),"Check date range, ",""))&amp;IF($G89="","Check description, ","")&amp;IF($S89="","Check status, ","")&amp;IF($J89&gt;Assumptions!$B$7,"Check labor hours, ","")&amp;IF(AND($Z89&lt;&gt;"",ABS($Z89)&gt;Assumptions!$B$10),"Check price, ","")&amp;IF(AND($P89&lt;&gt;"",$V89&lt;&gt;"",$P89&gt;$V89),"Check taxable cost, ",""))</f>
        <v/>
      </c>
    </row>
    <row r="90" ht="30" customHeight="1">
      <c r="A90" s="16" t="n"/>
      <c r="B90" s="17" t="n"/>
      <c r="C90" s="16" t="n"/>
      <c r="D90" s="16" t="n"/>
      <c r="E90" s="16" t="n"/>
      <c r="F90" s="16" t="n"/>
      <c r="G90" s="16" t="n"/>
      <c r="H90" s="18" t="n"/>
      <c r="I90" s="19" t="n"/>
      <c r="J90" s="18" t="n"/>
      <c r="K90" s="20" t="n"/>
      <c r="L90" s="20" t="n"/>
      <c r="M90" s="20" t="n"/>
      <c r="N90" s="20" t="n"/>
      <c r="O90" s="21" t="n"/>
      <c r="P90" s="20" t="n"/>
      <c r="Q90" s="21" t="n"/>
      <c r="R90" s="16" t="n"/>
      <c r="S90" s="16" t="n"/>
      <c r="T90" s="8">
        <f>IF($J90="","",IFERROR($J90*IF($K90="",Assumptions!$B$4,$K90),""))</f>
        <v/>
      </c>
      <c r="U90" s="8">
        <f>IF(OR($H90="",$L90=""),"",IFERROR($H90*$L90,""))</f>
        <v/>
      </c>
      <c r="V90" s="8">
        <f>IF(AND($T90="",$U90="",$M90=""),"",IFERROR(SUM($T90,$U90,$M90),""))</f>
        <v/>
      </c>
      <c r="W90" s="8">
        <f>IF(AND($V90="",$N90=""),"",IFERROR(IF($V90="",0,$V90)-IF($N90="",0,$N90),""))</f>
        <v/>
      </c>
      <c r="X90" s="8">
        <f>IF($W90="","",IFERROR($W90*IF($O90="",Assumptions!$B$5,$O90),""))</f>
        <v/>
      </c>
      <c r="Y90" s="8">
        <f>IF($P90="","",IFERROR($P90*IF($Q90="",Assumptions!$B$6,$Q90),""))</f>
        <v/>
      </c>
      <c r="Z90" s="8">
        <f>IF(AND($W90="",$Y90=""),"",IFERROR(SUM($W90,$X90,$Y90),""))</f>
        <v/>
      </c>
      <c r="AA90" s="23">
        <f>IF(COUNTA($A90:$S90)=0,"",IF($A90="","Check ID, ","")&amp;IF(AND($A90&lt;&gt;"",COUNTIF($A$5:$A$104,$A90)&gt;1),"Duplicate ID, ","")&amp;IF($B90="","Check date, ",IF(OR($B90&lt;Assumptions!$B$8,$B90&gt;Assumptions!$B$9),"Check date range, ",""))&amp;IF($G90="","Check description, ","")&amp;IF($S90="","Check status, ","")&amp;IF($J90&gt;Assumptions!$B$7,"Check labor hours, ","")&amp;IF(AND($Z90&lt;&gt;"",ABS($Z90)&gt;Assumptions!$B$10),"Check price, ","")&amp;IF(AND($P90&lt;&gt;"",$V90&lt;&gt;"",$P90&gt;$V90),"Check taxable cost, ",""))</f>
        <v/>
      </c>
    </row>
    <row r="91" ht="30" customHeight="1">
      <c r="A91" s="16" t="n"/>
      <c r="B91" s="17" t="n"/>
      <c r="C91" s="16" t="n"/>
      <c r="D91" s="16" t="n"/>
      <c r="E91" s="16" t="n"/>
      <c r="F91" s="16" t="n"/>
      <c r="G91" s="16" t="n"/>
      <c r="H91" s="18" t="n"/>
      <c r="I91" s="19" t="n"/>
      <c r="J91" s="18" t="n"/>
      <c r="K91" s="20" t="n"/>
      <c r="L91" s="20" t="n"/>
      <c r="M91" s="20" t="n"/>
      <c r="N91" s="20" t="n"/>
      <c r="O91" s="21" t="n"/>
      <c r="P91" s="20" t="n"/>
      <c r="Q91" s="21" t="n"/>
      <c r="R91" s="16" t="n"/>
      <c r="S91" s="16" t="n"/>
      <c r="T91" s="10">
        <f>IF($J91="","",IFERROR($J91*IF($K91="",Assumptions!$B$4,$K91),""))</f>
        <v/>
      </c>
      <c r="U91" s="10">
        <f>IF(OR($H91="",$L91=""),"",IFERROR($H91*$L91,""))</f>
        <v/>
      </c>
      <c r="V91" s="10">
        <f>IF(AND($T91="",$U91="",$M91=""),"",IFERROR(SUM($T91,$U91,$M91),""))</f>
        <v/>
      </c>
      <c r="W91" s="10">
        <f>IF(AND($V91="",$N91=""),"",IFERROR(IF($V91="",0,$V91)-IF($N91="",0,$N91),""))</f>
        <v/>
      </c>
      <c r="X91" s="10">
        <f>IF($W91="","",IFERROR($W91*IF($O91="",Assumptions!$B$5,$O91),""))</f>
        <v/>
      </c>
      <c r="Y91" s="10">
        <f>IF($P91="","",IFERROR($P91*IF($Q91="",Assumptions!$B$6,$Q91),""))</f>
        <v/>
      </c>
      <c r="Z91" s="10">
        <f>IF(AND($W91="",$Y91=""),"",IFERROR(SUM($W91,$X91,$Y91),""))</f>
        <v/>
      </c>
      <c r="AA91" s="22">
        <f>IF(COUNTA($A91:$S91)=0,"",IF($A91="","Check ID, ","")&amp;IF(AND($A91&lt;&gt;"",COUNTIF($A$5:$A$104,$A91)&gt;1),"Duplicate ID, ","")&amp;IF($B91="","Check date, ",IF(OR($B91&lt;Assumptions!$B$8,$B91&gt;Assumptions!$B$9),"Check date range, ",""))&amp;IF($G91="","Check description, ","")&amp;IF($S91="","Check status, ","")&amp;IF($J91&gt;Assumptions!$B$7,"Check labor hours, ","")&amp;IF(AND($Z91&lt;&gt;"",ABS($Z91)&gt;Assumptions!$B$10),"Check price, ","")&amp;IF(AND($P91&lt;&gt;"",$V91&lt;&gt;"",$P91&gt;$V91),"Check taxable cost, ",""))</f>
        <v/>
      </c>
    </row>
    <row r="92" ht="30" customHeight="1">
      <c r="A92" s="16" t="n"/>
      <c r="B92" s="17" t="n"/>
      <c r="C92" s="16" t="n"/>
      <c r="D92" s="16" t="n"/>
      <c r="E92" s="16" t="n"/>
      <c r="F92" s="16" t="n"/>
      <c r="G92" s="16" t="n"/>
      <c r="H92" s="18" t="n"/>
      <c r="I92" s="19" t="n"/>
      <c r="J92" s="18" t="n"/>
      <c r="K92" s="20" t="n"/>
      <c r="L92" s="20" t="n"/>
      <c r="M92" s="20" t="n"/>
      <c r="N92" s="20" t="n"/>
      <c r="O92" s="21" t="n"/>
      <c r="P92" s="20" t="n"/>
      <c r="Q92" s="21" t="n"/>
      <c r="R92" s="16" t="n"/>
      <c r="S92" s="16" t="n"/>
      <c r="T92" s="8">
        <f>IF($J92="","",IFERROR($J92*IF($K92="",Assumptions!$B$4,$K92),""))</f>
        <v/>
      </c>
      <c r="U92" s="8">
        <f>IF(OR($H92="",$L92=""),"",IFERROR($H92*$L92,""))</f>
        <v/>
      </c>
      <c r="V92" s="8">
        <f>IF(AND($T92="",$U92="",$M92=""),"",IFERROR(SUM($T92,$U92,$M92),""))</f>
        <v/>
      </c>
      <c r="W92" s="8">
        <f>IF(AND($V92="",$N92=""),"",IFERROR(IF($V92="",0,$V92)-IF($N92="",0,$N92),""))</f>
        <v/>
      </c>
      <c r="X92" s="8">
        <f>IF($W92="","",IFERROR($W92*IF($O92="",Assumptions!$B$5,$O92),""))</f>
        <v/>
      </c>
      <c r="Y92" s="8">
        <f>IF($P92="","",IFERROR($P92*IF($Q92="",Assumptions!$B$6,$Q92),""))</f>
        <v/>
      </c>
      <c r="Z92" s="8">
        <f>IF(AND($W92="",$Y92=""),"",IFERROR(SUM($W92,$X92,$Y92),""))</f>
        <v/>
      </c>
      <c r="AA92" s="23">
        <f>IF(COUNTA($A92:$S92)=0,"",IF($A92="","Check ID, ","")&amp;IF(AND($A92&lt;&gt;"",COUNTIF($A$5:$A$104,$A92)&gt;1),"Duplicate ID, ","")&amp;IF($B92="","Check date, ",IF(OR($B92&lt;Assumptions!$B$8,$B92&gt;Assumptions!$B$9),"Check date range, ",""))&amp;IF($G92="","Check description, ","")&amp;IF($S92="","Check status, ","")&amp;IF($J92&gt;Assumptions!$B$7,"Check labor hours, ","")&amp;IF(AND($Z92&lt;&gt;"",ABS($Z92)&gt;Assumptions!$B$10),"Check price, ","")&amp;IF(AND($P92&lt;&gt;"",$V92&lt;&gt;"",$P92&gt;$V92),"Check taxable cost, ",""))</f>
        <v/>
      </c>
    </row>
    <row r="93" ht="30" customHeight="1">
      <c r="A93" s="16" t="n"/>
      <c r="B93" s="17" t="n"/>
      <c r="C93" s="16" t="n"/>
      <c r="D93" s="16" t="n"/>
      <c r="E93" s="16" t="n"/>
      <c r="F93" s="16" t="n"/>
      <c r="G93" s="16" t="n"/>
      <c r="H93" s="18" t="n"/>
      <c r="I93" s="19" t="n"/>
      <c r="J93" s="18" t="n"/>
      <c r="K93" s="20" t="n"/>
      <c r="L93" s="20" t="n"/>
      <c r="M93" s="20" t="n"/>
      <c r="N93" s="20" t="n"/>
      <c r="O93" s="21" t="n"/>
      <c r="P93" s="20" t="n"/>
      <c r="Q93" s="21" t="n"/>
      <c r="R93" s="16" t="n"/>
      <c r="S93" s="16" t="n"/>
      <c r="T93" s="10">
        <f>IF($J93="","",IFERROR($J93*IF($K93="",Assumptions!$B$4,$K93),""))</f>
        <v/>
      </c>
      <c r="U93" s="10">
        <f>IF(OR($H93="",$L93=""),"",IFERROR($H93*$L93,""))</f>
        <v/>
      </c>
      <c r="V93" s="10">
        <f>IF(AND($T93="",$U93="",$M93=""),"",IFERROR(SUM($T93,$U93,$M93),""))</f>
        <v/>
      </c>
      <c r="W93" s="10">
        <f>IF(AND($V93="",$N93=""),"",IFERROR(IF($V93="",0,$V93)-IF($N93="",0,$N93),""))</f>
        <v/>
      </c>
      <c r="X93" s="10">
        <f>IF($W93="","",IFERROR($W93*IF($O93="",Assumptions!$B$5,$O93),""))</f>
        <v/>
      </c>
      <c r="Y93" s="10">
        <f>IF($P93="","",IFERROR($P93*IF($Q93="",Assumptions!$B$6,$Q93),""))</f>
        <v/>
      </c>
      <c r="Z93" s="10">
        <f>IF(AND($W93="",$Y93=""),"",IFERROR(SUM($W93,$X93,$Y93),""))</f>
        <v/>
      </c>
      <c r="AA93" s="22">
        <f>IF(COUNTA($A93:$S93)=0,"",IF($A93="","Check ID, ","")&amp;IF(AND($A93&lt;&gt;"",COUNTIF($A$5:$A$104,$A93)&gt;1),"Duplicate ID, ","")&amp;IF($B93="","Check date, ",IF(OR($B93&lt;Assumptions!$B$8,$B93&gt;Assumptions!$B$9),"Check date range, ",""))&amp;IF($G93="","Check description, ","")&amp;IF($S93="","Check status, ","")&amp;IF($J93&gt;Assumptions!$B$7,"Check labor hours, ","")&amp;IF(AND($Z93&lt;&gt;"",ABS($Z93)&gt;Assumptions!$B$10),"Check price, ","")&amp;IF(AND($P93&lt;&gt;"",$V93&lt;&gt;"",$P93&gt;$V93),"Check taxable cost, ",""))</f>
        <v/>
      </c>
    </row>
    <row r="94" ht="30" customHeight="1">
      <c r="A94" s="16" t="n"/>
      <c r="B94" s="17" t="n"/>
      <c r="C94" s="16" t="n"/>
      <c r="D94" s="16" t="n"/>
      <c r="E94" s="16" t="n"/>
      <c r="F94" s="16" t="n"/>
      <c r="G94" s="16" t="n"/>
      <c r="H94" s="18" t="n"/>
      <c r="I94" s="19" t="n"/>
      <c r="J94" s="18" t="n"/>
      <c r="K94" s="20" t="n"/>
      <c r="L94" s="20" t="n"/>
      <c r="M94" s="20" t="n"/>
      <c r="N94" s="20" t="n"/>
      <c r="O94" s="21" t="n"/>
      <c r="P94" s="20" t="n"/>
      <c r="Q94" s="21" t="n"/>
      <c r="R94" s="16" t="n"/>
      <c r="S94" s="16" t="n"/>
      <c r="T94" s="8">
        <f>IF($J94="","",IFERROR($J94*IF($K94="",Assumptions!$B$4,$K94),""))</f>
        <v/>
      </c>
      <c r="U94" s="8">
        <f>IF(OR($H94="",$L94=""),"",IFERROR($H94*$L94,""))</f>
        <v/>
      </c>
      <c r="V94" s="8">
        <f>IF(AND($T94="",$U94="",$M94=""),"",IFERROR(SUM($T94,$U94,$M94),""))</f>
        <v/>
      </c>
      <c r="W94" s="8">
        <f>IF(AND($V94="",$N94=""),"",IFERROR(IF($V94="",0,$V94)-IF($N94="",0,$N94),""))</f>
        <v/>
      </c>
      <c r="X94" s="8">
        <f>IF($W94="","",IFERROR($W94*IF($O94="",Assumptions!$B$5,$O94),""))</f>
        <v/>
      </c>
      <c r="Y94" s="8">
        <f>IF($P94="","",IFERROR($P94*IF($Q94="",Assumptions!$B$6,$Q94),""))</f>
        <v/>
      </c>
      <c r="Z94" s="8">
        <f>IF(AND($W94="",$Y94=""),"",IFERROR(SUM($W94,$X94,$Y94),""))</f>
        <v/>
      </c>
      <c r="AA94" s="23">
        <f>IF(COUNTA($A94:$S94)=0,"",IF($A94="","Check ID, ","")&amp;IF(AND($A94&lt;&gt;"",COUNTIF($A$5:$A$104,$A94)&gt;1),"Duplicate ID, ","")&amp;IF($B94="","Check date, ",IF(OR($B94&lt;Assumptions!$B$8,$B94&gt;Assumptions!$B$9),"Check date range, ",""))&amp;IF($G94="","Check description, ","")&amp;IF($S94="","Check status, ","")&amp;IF($J94&gt;Assumptions!$B$7,"Check labor hours, ","")&amp;IF(AND($Z94&lt;&gt;"",ABS($Z94)&gt;Assumptions!$B$10),"Check price, ","")&amp;IF(AND($P94&lt;&gt;"",$V94&lt;&gt;"",$P94&gt;$V94),"Check taxable cost, ",""))</f>
        <v/>
      </c>
    </row>
    <row r="95" ht="30" customHeight="1">
      <c r="A95" s="16" t="n"/>
      <c r="B95" s="17" t="n"/>
      <c r="C95" s="16" t="n"/>
      <c r="D95" s="16" t="n"/>
      <c r="E95" s="16" t="n"/>
      <c r="F95" s="16" t="n"/>
      <c r="G95" s="16" t="n"/>
      <c r="H95" s="18" t="n"/>
      <c r="I95" s="19" t="n"/>
      <c r="J95" s="18" t="n"/>
      <c r="K95" s="20" t="n"/>
      <c r="L95" s="20" t="n"/>
      <c r="M95" s="20" t="n"/>
      <c r="N95" s="20" t="n"/>
      <c r="O95" s="21" t="n"/>
      <c r="P95" s="20" t="n"/>
      <c r="Q95" s="21" t="n"/>
      <c r="R95" s="16" t="n"/>
      <c r="S95" s="16" t="n"/>
      <c r="T95" s="10">
        <f>IF($J95="","",IFERROR($J95*IF($K95="",Assumptions!$B$4,$K95),""))</f>
        <v/>
      </c>
      <c r="U95" s="10">
        <f>IF(OR($H95="",$L95=""),"",IFERROR($H95*$L95,""))</f>
        <v/>
      </c>
      <c r="V95" s="10">
        <f>IF(AND($T95="",$U95="",$M95=""),"",IFERROR(SUM($T95,$U95,$M95),""))</f>
        <v/>
      </c>
      <c r="W95" s="10">
        <f>IF(AND($V95="",$N95=""),"",IFERROR(IF($V95="",0,$V95)-IF($N95="",0,$N95),""))</f>
        <v/>
      </c>
      <c r="X95" s="10">
        <f>IF($W95="","",IFERROR($W95*IF($O95="",Assumptions!$B$5,$O95),""))</f>
        <v/>
      </c>
      <c r="Y95" s="10">
        <f>IF($P95="","",IFERROR($P95*IF($Q95="",Assumptions!$B$6,$Q95),""))</f>
        <v/>
      </c>
      <c r="Z95" s="10">
        <f>IF(AND($W95="",$Y95=""),"",IFERROR(SUM($W95,$X95,$Y95),""))</f>
        <v/>
      </c>
      <c r="AA95" s="22">
        <f>IF(COUNTA($A95:$S95)=0,"",IF($A95="","Check ID, ","")&amp;IF(AND($A95&lt;&gt;"",COUNTIF($A$5:$A$104,$A95)&gt;1),"Duplicate ID, ","")&amp;IF($B95="","Check date, ",IF(OR($B95&lt;Assumptions!$B$8,$B95&gt;Assumptions!$B$9),"Check date range, ",""))&amp;IF($G95="","Check description, ","")&amp;IF($S95="","Check status, ","")&amp;IF($J95&gt;Assumptions!$B$7,"Check labor hours, ","")&amp;IF(AND($Z95&lt;&gt;"",ABS($Z95)&gt;Assumptions!$B$10),"Check price, ","")&amp;IF(AND($P95&lt;&gt;"",$V95&lt;&gt;"",$P95&gt;$V95),"Check taxable cost, ",""))</f>
        <v/>
      </c>
    </row>
    <row r="96" ht="30" customHeight="1">
      <c r="A96" s="16" t="n"/>
      <c r="B96" s="17" t="n"/>
      <c r="C96" s="16" t="n"/>
      <c r="D96" s="16" t="n"/>
      <c r="E96" s="16" t="n"/>
      <c r="F96" s="16" t="n"/>
      <c r="G96" s="16" t="n"/>
      <c r="H96" s="18" t="n"/>
      <c r="I96" s="19" t="n"/>
      <c r="J96" s="18" t="n"/>
      <c r="K96" s="20" t="n"/>
      <c r="L96" s="20" t="n"/>
      <c r="M96" s="20" t="n"/>
      <c r="N96" s="20" t="n"/>
      <c r="O96" s="21" t="n"/>
      <c r="P96" s="20" t="n"/>
      <c r="Q96" s="21" t="n"/>
      <c r="R96" s="16" t="n"/>
      <c r="S96" s="16" t="n"/>
      <c r="T96" s="8">
        <f>IF($J96="","",IFERROR($J96*IF($K96="",Assumptions!$B$4,$K96),""))</f>
        <v/>
      </c>
      <c r="U96" s="8">
        <f>IF(OR($H96="",$L96=""),"",IFERROR($H96*$L96,""))</f>
        <v/>
      </c>
      <c r="V96" s="8">
        <f>IF(AND($T96="",$U96="",$M96=""),"",IFERROR(SUM($T96,$U96,$M96),""))</f>
        <v/>
      </c>
      <c r="W96" s="8">
        <f>IF(AND($V96="",$N96=""),"",IFERROR(IF($V96="",0,$V96)-IF($N96="",0,$N96),""))</f>
        <v/>
      </c>
      <c r="X96" s="8">
        <f>IF($W96="","",IFERROR($W96*IF($O96="",Assumptions!$B$5,$O96),""))</f>
        <v/>
      </c>
      <c r="Y96" s="8">
        <f>IF($P96="","",IFERROR($P96*IF($Q96="",Assumptions!$B$6,$Q96),""))</f>
        <v/>
      </c>
      <c r="Z96" s="8">
        <f>IF(AND($W96="",$Y96=""),"",IFERROR(SUM($W96,$X96,$Y96),""))</f>
        <v/>
      </c>
      <c r="AA96" s="23">
        <f>IF(COUNTA($A96:$S96)=0,"",IF($A96="","Check ID, ","")&amp;IF(AND($A96&lt;&gt;"",COUNTIF($A$5:$A$104,$A96)&gt;1),"Duplicate ID, ","")&amp;IF($B96="","Check date, ",IF(OR($B96&lt;Assumptions!$B$8,$B96&gt;Assumptions!$B$9),"Check date range, ",""))&amp;IF($G96="","Check description, ","")&amp;IF($S96="","Check status, ","")&amp;IF($J96&gt;Assumptions!$B$7,"Check labor hours, ","")&amp;IF(AND($Z96&lt;&gt;"",ABS($Z96)&gt;Assumptions!$B$10),"Check price, ","")&amp;IF(AND($P96&lt;&gt;"",$V96&lt;&gt;"",$P96&gt;$V96),"Check taxable cost, ",""))</f>
        <v/>
      </c>
    </row>
    <row r="97" ht="30" customHeight="1">
      <c r="A97" s="16" t="n"/>
      <c r="B97" s="17" t="n"/>
      <c r="C97" s="16" t="n"/>
      <c r="D97" s="16" t="n"/>
      <c r="E97" s="16" t="n"/>
      <c r="F97" s="16" t="n"/>
      <c r="G97" s="16" t="n"/>
      <c r="H97" s="18" t="n"/>
      <c r="I97" s="19" t="n"/>
      <c r="J97" s="18" t="n"/>
      <c r="K97" s="20" t="n"/>
      <c r="L97" s="20" t="n"/>
      <c r="M97" s="20" t="n"/>
      <c r="N97" s="20" t="n"/>
      <c r="O97" s="21" t="n"/>
      <c r="P97" s="20" t="n"/>
      <c r="Q97" s="21" t="n"/>
      <c r="R97" s="16" t="n"/>
      <c r="S97" s="16" t="n"/>
      <c r="T97" s="10">
        <f>IF($J97="","",IFERROR($J97*IF($K97="",Assumptions!$B$4,$K97),""))</f>
        <v/>
      </c>
      <c r="U97" s="10">
        <f>IF(OR($H97="",$L97=""),"",IFERROR($H97*$L97,""))</f>
        <v/>
      </c>
      <c r="V97" s="10">
        <f>IF(AND($T97="",$U97="",$M97=""),"",IFERROR(SUM($T97,$U97,$M97),""))</f>
        <v/>
      </c>
      <c r="W97" s="10">
        <f>IF(AND($V97="",$N97=""),"",IFERROR(IF($V97="",0,$V97)-IF($N97="",0,$N97),""))</f>
        <v/>
      </c>
      <c r="X97" s="10">
        <f>IF($W97="","",IFERROR($W97*IF($O97="",Assumptions!$B$5,$O97),""))</f>
        <v/>
      </c>
      <c r="Y97" s="10">
        <f>IF($P97="","",IFERROR($P97*IF($Q97="",Assumptions!$B$6,$Q97),""))</f>
        <v/>
      </c>
      <c r="Z97" s="10">
        <f>IF(AND($W97="",$Y97=""),"",IFERROR(SUM($W97,$X97,$Y97),""))</f>
        <v/>
      </c>
      <c r="AA97" s="22">
        <f>IF(COUNTA($A97:$S97)=0,"",IF($A97="","Check ID, ","")&amp;IF(AND($A97&lt;&gt;"",COUNTIF($A$5:$A$104,$A97)&gt;1),"Duplicate ID, ","")&amp;IF($B97="","Check date, ",IF(OR($B97&lt;Assumptions!$B$8,$B97&gt;Assumptions!$B$9),"Check date range, ",""))&amp;IF($G97="","Check description, ","")&amp;IF($S97="","Check status, ","")&amp;IF($J97&gt;Assumptions!$B$7,"Check labor hours, ","")&amp;IF(AND($Z97&lt;&gt;"",ABS($Z97)&gt;Assumptions!$B$10),"Check price, ","")&amp;IF(AND($P97&lt;&gt;"",$V97&lt;&gt;"",$P97&gt;$V97),"Check taxable cost, ",""))</f>
        <v/>
      </c>
    </row>
    <row r="98" ht="30" customHeight="1">
      <c r="A98" s="16" t="n"/>
      <c r="B98" s="17" t="n"/>
      <c r="C98" s="16" t="n"/>
      <c r="D98" s="16" t="n"/>
      <c r="E98" s="16" t="n"/>
      <c r="F98" s="16" t="n"/>
      <c r="G98" s="16" t="n"/>
      <c r="H98" s="18" t="n"/>
      <c r="I98" s="19" t="n"/>
      <c r="J98" s="18" t="n"/>
      <c r="K98" s="20" t="n"/>
      <c r="L98" s="20" t="n"/>
      <c r="M98" s="20" t="n"/>
      <c r="N98" s="20" t="n"/>
      <c r="O98" s="21" t="n"/>
      <c r="P98" s="20" t="n"/>
      <c r="Q98" s="21" t="n"/>
      <c r="R98" s="16" t="n"/>
      <c r="S98" s="16" t="n"/>
      <c r="T98" s="8">
        <f>IF($J98="","",IFERROR($J98*IF($K98="",Assumptions!$B$4,$K98),""))</f>
        <v/>
      </c>
      <c r="U98" s="8">
        <f>IF(OR($H98="",$L98=""),"",IFERROR($H98*$L98,""))</f>
        <v/>
      </c>
      <c r="V98" s="8">
        <f>IF(AND($T98="",$U98="",$M98=""),"",IFERROR(SUM($T98,$U98,$M98),""))</f>
        <v/>
      </c>
      <c r="W98" s="8">
        <f>IF(AND($V98="",$N98=""),"",IFERROR(IF($V98="",0,$V98)-IF($N98="",0,$N98),""))</f>
        <v/>
      </c>
      <c r="X98" s="8">
        <f>IF($W98="","",IFERROR($W98*IF($O98="",Assumptions!$B$5,$O98),""))</f>
        <v/>
      </c>
      <c r="Y98" s="8">
        <f>IF($P98="","",IFERROR($P98*IF($Q98="",Assumptions!$B$6,$Q98),""))</f>
        <v/>
      </c>
      <c r="Z98" s="8">
        <f>IF(AND($W98="",$Y98=""),"",IFERROR(SUM($W98,$X98,$Y98),""))</f>
        <v/>
      </c>
      <c r="AA98" s="23">
        <f>IF(COUNTA($A98:$S98)=0,"",IF($A98="","Check ID, ","")&amp;IF(AND($A98&lt;&gt;"",COUNTIF($A$5:$A$104,$A98)&gt;1),"Duplicate ID, ","")&amp;IF($B98="","Check date, ",IF(OR($B98&lt;Assumptions!$B$8,$B98&gt;Assumptions!$B$9),"Check date range, ",""))&amp;IF($G98="","Check description, ","")&amp;IF($S98="","Check status, ","")&amp;IF($J98&gt;Assumptions!$B$7,"Check labor hours, ","")&amp;IF(AND($Z98&lt;&gt;"",ABS($Z98)&gt;Assumptions!$B$10),"Check price, ","")&amp;IF(AND($P98&lt;&gt;"",$V98&lt;&gt;"",$P98&gt;$V98),"Check taxable cost, ",""))</f>
        <v/>
      </c>
    </row>
    <row r="99" ht="30" customHeight="1">
      <c r="A99" s="16" t="n"/>
      <c r="B99" s="17" t="n"/>
      <c r="C99" s="16" t="n"/>
      <c r="D99" s="16" t="n"/>
      <c r="E99" s="16" t="n"/>
      <c r="F99" s="16" t="n"/>
      <c r="G99" s="16" t="n"/>
      <c r="H99" s="18" t="n"/>
      <c r="I99" s="19" t="n"/>
      <c r="J99" s="18" t="n"/>
      <c r="K99" s="20" t="n"/>
      <c r="L99" s="20" t="n"/>
      <c r="M99" s="20" t="n"/>
      <c r="N99" s="20" t="n"/>
      <c r="O99" s="21" t="n"/>
      <c r="P99" s="20" t="n"/>
      <c r="Q99" s="21" t="n"/>
      <c r="R99" s="16" t="n"/>
      <c r="S99" s="16" t="n"/>
      <c r="T99" s="10">
        <f>IF($J99="","",IFERROR($J99*IF($K99="",Assumptions!$B$4,$K99),""))</f>
        <v/>
      </c>
      <c r="U99" s="10">
        <f>IF(OR($H99="",$L99=""),"",IFERROR($H99*$L99,""))</f>
        <v/>
      </c>
      <c r="V99" s="10">
        <f>IF(AND($T99="",$U99="",$M99=""),"",IFERROR(SUM($T99,$U99,$M99),""))</f>
        <v/>
      </c>
      <c r="W99" s="10">
        <f>IF(AND($V99="",$N99=""),"",IFERROR(IF($V99="",0,$V99)-IF($N99="",0,$N99),""))</f>
        <v/>
      </c>
      <c r="X99" s="10">
        <f>IF($W99="","",IFERROR($W99*IF($O99="",Assumptions!$B$5,$O99),""))</f>
        <v/>
      </c>
      <c r="Y99" s="10">
        <f>IF($P99="","",IFERROR($P99*IF($Q99="",Assumptions!$B$6,$Q99),""))</f>
        <v/>
      </c>
      <c r="Z99" s="10">
        <f>IF(AND($W99="",$Y99=""),"",IFERROR(SUM($W99,$X99,$Y99),""))</f>
        <v/>
      </c>
      <c r="AA99" s="22">
        <f>IF(COUNTA($A99:$S99)=0,"",IF($A99="","Check ID, ","")&amp;IF(AND($A99&lt;&gt;"",COUNTIF($A$5:$A$104,$A99)&gt;1),"Duplicate ID, ","")&amp;IF($B99="","Check date, ",IF(OR($B99&lt;Assumptions!$B$8,$B99&gt;Assumptions!$B$9),"Check date range, ",""))&amp;IF($G99="","Check description, ","")&amp;IF($S99="","Check status, ","")&amp;IF($J99&gt;Assumptions!$B$7,"Check labor hours, ","")&amp;IF(AND($Z99&lt;&gt;"",ABS($Z99)&gt;Assumptions!$B$10),"Check price, ","")&amp;IF(AND($P99&lt;&gt;"",$V99&lt;&gt;"",$P99&gt;$V99),"Check taxable cost, ",""))</f>
        <v/>
      </c>
    </row>
    <row r="100" ht="30" customHeight="1">
      <c r="A100" s="16" t="n"/>
      <c r="B100" s="17" t="n"/>
      <c r="C100" s="16" t="n"/>
      <c r="D100" s="16" t="n"/>
      <c r="E100" s="16" t="n"/>
      <c r="F100" s="16" t="n"/>
      <c r="G100" s="16" t="n"/>
      <c r="H100" s="18" t="n"/>
      <c r="I100" s="19" t="n"/>
      <c r="J100" s="18" t="n"/>
      <c r="K100" s="20" t="n"/>
      <c r="L100" s="20" t="n"/>
      <c r="M100" s="20" t="n"/>
      <c r="N100" s="20" t="n"/>
      <c r="O100" s="21" t="n"/>
      <c r="P100" s="20" t="n"/>
      <c r="Q100" s="21" t="n"/>
      <c r="R100" s="16" t="n"/>
      <c r="S100" s="16" t="n"/>
      <c r="T100" s="8">
        <f>IF($J100="","",IFERROR($J100*IF($K100="",Assumptions!$B$4,$K100),""))</f>
        <v/>
      </c>
      <c r="U100" s="8">
        <f>IF(OR($H100="",$L100=""),"",IFERROR($H100*$L100,""))</f>
        <v/>
      </c>
      <c r="V100" s="8">
        <f>IF(AND($T100="",$U100="",$M100=""),"",IFERROR(SUM($T100,$U100,$M100),""))</f>
        <v/>
      </c>
      <c r="W100" s="8">
        <f>IF(AND($V100="",$N100=""),"",IFERROR(IF($V100="",0,$V100)-IF($N100="",0,$N100),""))</f>
        <v/>
      </c>
      <c r="X100" s="8">
        <f>IF($W100="","",IFERROR($W100*IF($O100="",Assumptions!$B$5,$O100),""))</f>
        <v/>
      </c>
      <c r="Y100" s="8">
        <f>IF($P100="","",IFERROR($P100*IF($Q100="",Assumptions!$B$6,$Q100),""))</f>
        <v/>
      </c>
      <c r="Z100" s="8">
        <f>IF(AND($W100="",$Y100=""),"",IFERROR(SUM($W100,$X100,$Y100),""))</f>
        <v/>
      </c>
      <c r="AA100" s="23">
        <f>IF(COUNTA($A100:$S100)=0,"",IF($A100="","Check ID, ","")&amp;IF(AND($A100&lt;&gt;"",COUNTIF($A$5:$A$104,$A100)&gt;1),"Duplicate ID, ","")&amp;IF($B100="","Check date, ",IF(OR($B100&lt;Assumptions!$B$8,$B100&gt;Assumptions!$B$9),"Check date range, ",""))&amp;IF($G100="","Check description, ","")&amp;IF($S100="","Check status, ","")&amp;IF($J100&gt;Assumptions!$B$7,"Check labor hours, ","")&amp;IF(AND($Z100&lt;&gt;"",ABS($Z100)&gt;Assumptions!$B$10),"Check price, ","")&amp;IF(AND($P100&lt;&gt;"",$V100&lt;&gt;"",$P100&gt;$V100),"Check taxable cost, ",""))</f>
        <v/>
      </c>
    </row>
    <row r="101" ht="30" customHeight="1">
      <c r="A101" s="16" t="n"/>
      <c r="B101" s="17" t="n"/>
      <c r="C101" s="16" t="n"/>
      <c r="D101" s="16" t="n"/>
      <c r="E101" s="16" t="n"/>
      <c r="F101" s="16" t="n"/>
      <c r="G101" s="16" t="n"/>
      <c r="H101" s="18" t="n"/>
      <c r="I101" s="19" t="n"/>
      <c r="J101" s="18" t="n"/>
      <c r="K101" s="20" t="n"/>
      <c r="L101" s="20" t="n"/>
      <c r="M101" s="20" t="n"/>
      <c r="N101" s="20" t="n"/>
      <c r="O101" s="21" t="n"/>
      <c r="P101" s="20" t="n"/>
      <c r="Q101" s="21" t="n"/>
      <c r="R101" s="16" t="n"/>
      <c r="S101" s="16" t="n"/>
      <c r="T101" s="10">
        <f>IF($J101="","",IFERROR($J101*IF($K101="",Assumptions!$B$4,$K101),""))</f>
        <v/>
      </c>
      <c r="U101" s="10">
        <f>IF(OR($H101="",$L101=""),"",IFERROR($H101*$L101,""))</f>
        <v/>
      </c>
      <c r="V101" s="10">
        <f>IF(AND($T101="",$U101="",$M101=""),"",IFERROR(SUM($T101,$U101,$M101),""))</f>
        <v/>
      </c>
      <c r="W101" s="10">
        <f>IF(AND($V101="",$N101=""),"",IFERROR(IF($V101="",0,$V101)-IF($N101="",0,$N101),""))</f>
        <v/>
      </c>
      <c r="X101" s="10">
        <f>IF($W101="","",IFERROR($W101*IF($O101="",Assumptions!$B$5,$O101),""))</f>
        <v/>
      </c>
      <c r="Y101" s="10">
        <f>IF($P101="","",IFERROR($P101*IF($Q101="",Assumptions!$B$6,$Q101),""))</f>
        <v/>
      </c>
      <c r="Z101" s="10">
        <f>IF(AND($W101="",$Y101=""),"",IFERROR(SUM($W101,$X101,$Y101),""))</f>
        <v/>
      </c>
      <c r="AA101" s="22">
        <f>IF(COUNTA($A101:$S101)=0,"",IF($A101="","Check ID, ","")&amp;IF(AND($A101&lt;&gt;"",COUNTIF($A$5:$A$104,$A101)&gt;1),"Duplicate ID, ","")&amp;IF($B101="","Check date, ",IF(OR($B101&lt;Assumptions!$B$8,$B101&gt;Assumptions!$B$9),"Check date range, ",""))&amp;IF($G101="","Check description, ","")&amp;IF($S101="","Check status, ","")&amp;IF($J101&gt;Assumptions!$B$7,"Check labor hours, ","")&amp;IF(AND($Z101&lt;&gt;"",ABS($Z101)&gt;Assumptions!$B$10),"Check price, ","")&amp;IF(AND($P101&lt;&gt;"",$V101&lt;&gt;"",$P101&gt;$V101),"Check taxable cost, ",""))</f>
        <v/>
      </c>
    </row>
    <row r="102" ht="30" customHeight="1">
      <c r="A102" s="16" t="n"/>
      <c r="B102" s="17" t="n"/>
      <c r="C102" s="16" t="n"/>
      <c r="D102" s="16" t="n"/>
      <c r="E102" s="16" t="n"/>
      <c r="F102" s="16" t="n"/>
      <c r="G102" s="16" t="n"/>
      <c r="H102" s="18" t="n"/>
      <c r="I102" s="19" t="n"/>
      <c r="J102" s="18" t="n"/>
      <c r="K102" s="20" t="n"/>
      <c r="L102" s="20" t="n"/>
      <c r="M102" s="20" t="n"/>
      <c r="N102" s="20" t="n"/>
      <c r="O102" s="21" t="n"/>
      <c r="P102" s="20" t="n"/>
      <c r="Q102" s="21" t="n"/>
      <c r="R102" s="16" t="n"/>
      <c r="S102" s="16" t="n"/>
      <c r="T102" s="8">
        <f>IF($J102="","",IFERROR($J102*IF($K102="",Assumptions!$B$4,$K102),""))</f>
        <v/>
      </c>
      <c r="U102" s="8">
        <f>IF(OR($H102="",$L102=""),"",IFERROR($H102*$L102,""))</f>
        <v/>
      </c>
      <c r="V102" s="8">
        <f>IF(AND($T102="",$U102="",$M102=""),"",IFERROR(SUM($T102,$U102,$M102),""))</f>
        <v/>
      </c>
      <c r="W102" s="8">
        <f>IF(AND($V102="",$N102=""),"",IFERROR(IF($V102="",0,$V102)-IF($N102="",0,$N102),""))</f>
        <v/>
      </c>
      <c r="X102" s="8">
        <f>IF($W102="","",IFERROR($W102*IF($O102="",Assumptions!$B$5,$O102),""))</f>
        <v/>
      </c>
      <c r="Y102" s="8">
        <f>IF($P102="","",IFERROR($P102*IF($Q102="",Assumptions!$B$6,$Q102),""))</f>
        <v/>
      </c>
      <c r="Z102" s="8">
        <f>IF(AND($W102="",$Y102=""),"",IFERROR(SUM($W102,$X102,$Y102),""))</f>
        <v/>
      </c>
      <c r="AA102" s="23">
        <f>IF(COUNTA($A102:$S102)=0,"",IF($A102="","Check ID, ","")&amp;IF(AND($A102&lt;&gt;"",COUNTIF($A$5:$A$104,$A102)&gt;1),"Duplicate ID, ","")&amp;IF($B102="","Check date, ",IF(OR($B102&lt;Assumptions!$B$8,$B102&gt;Assumptions!$B$9),"Check date range, ",""))&amp;IF($G102="","Check description, ","")&amp;IF($S102="","Check status, ","")&amp;IF($J102&gt;Assumptions!$B$7,"Check labor hours, ","")&amp;IF(AND($Z102&lt;&gt;"",ABS($Z102)&gt;Assumptions!$B$10),"Check price, ","")&amp;IF(AND($P102&lt;&gt;"",$V102&lt;&gt;"",$P102&gt;$V102),"Check taxable cost, ",""))</f>
        <v/>
      </c>
    </row>
    <row r="103" ht="30" customHeight="1">
      <c r="A103" s="16" t="n"/>
      <c r="B103" s="17" t="n"/>
      <c r="C103" s="16" t="n"/>
      <c r="D103" s="16" t="n"/>
      <c r="E103" s="16" t="n"/>
      <c r="F103" s="16" t="n"/>
      <c r="G103" s="16" t="n"/>
      <c r="H103" s="18" t="n"/>
      <c r="I103" s="19" t="n"/>
      <c r="J103" s="18" t="n"/>
      <c r="K103" s="20" t="n"/>
      <c r="L103" s="20" t="n"/>
      <c r="M103" s="20" t="n"/>
      <c r="N103" s="20" t="n"/>
      <c r="O103" s="21" t="n"/>
      <c r="P103" s="20" t="n"/>
      <c r="Q103" s="21" t="n"/>
      <c r="R103" s="16" t="n"/>
      <c r="S103" s="16" t="n"/>
      <c r="T103" s="10">
        <f>IF($J103="","",IFERROR($J103*IF($K103="",Assumptions!$B$4,$K103),""))</f>
        <v/>
      </c>
      <c r="U103" s="10">
        <f>IF(OR($H103="",$L103=""),"",IFERROR($H103*$L103,""))</f>
        <v/>
      </c>
      <c r="V103" s="10">
        <f>IF(AND($T103="",$U103="",$M103=""),"",IFERROR(SUM($T103,$U103,$M103),""))</f>
        <v/>
      </c>
      <c r="W103" s="10">
        <f>IF(AND($V103="",$N103=""),"",IFERROR(IF($V103="",0,$V103)-IF($N103="",0,$N103),""))</f>
        <v/>
      </c>
      <c r="X103" s="10">
        <f>IF($W103="","",IFERROR($W103*IF($O103="",Assumptions!$B$5,$O103),""))</f>
        <v/>
      </c>
      <c r="Y103" s="10">
        <f>IF($P103="","",IFERROR($P103*IF($Q103="",Assumptions!$B$6,$Q103),""))</f>
        <v/>
      </c>
      <c r="Z103" s="10">
        <f>IF(AND($W103="",$Y103=""),"",IFERROR(SUM($W103,$X103,$Y103),""))</f>
        <v/>
      </c>
      <c r="AA103" s="22">
        <f>IF(COUNTA($A103:$S103)=0,"",IF($A103="","Check ID, ","")&amp;IF(AND($A103&lt;&gt;"",COUNTIF($A$5:$A$104,$A103)&gt;1),"Duplicate ID, ","")&amp;IF($B103="","Check date, ",IF(OR($B103&lt;Assumptions!$B$8,$B103&gt;Assumptions!$B$9),"Check date range, ",""))&amp;IF($G103="","Check description, ","")&amp;IF($S103="","Check status, ","")&amp;IF($J103&gt;Assumptions!$B$7,"Check labor hours, ","")&amp;IF(AND($Z103&lt;&gt;"",ABS($Z103)&gt;Assumptions!$B$10),"Check price, ","")&amp;IF(AND($P103&lt;&gt;"",$V103&lt;&gt;"",$P103&gt;$V103),"Check taxable cost, ",""))</f>
        <v/>
      </c>
    </row>
    <row r="104" ht="30" customHeight="1">
      <c r="A104" s="16" t="n"/>
      <c r="B104" s="17" t="n"/>
      <c r="C104" s="16" t="n"/>
      <c r="D104" s="16" t="n"/>
      <c r="E104" s="16" t="n"/>
      <c r="F104" s="16" t="n"/>
      <c r="G104" s="16" t="n"/>
      <c r="H104" s="18" t="n"/>
      <c r="I104" s="19" t="n"/>
      <c r="J104" s="18" t="n"/>
      <c r="K104" s="20" t="n"/>
      <c r="L104" s="20" t="n"/>
      <c r="M104" s="20" t="n"/>
      <c r="N104" s="20" t="n"/>
      <c r="O104" s="21" t="n"/>
      <c r="P104" s="20" t="n"/>
      <c r="Q104" s="21" t="n"/>
      <c r="R104" s="16" t="n"/>
      <c r="S104" s="16" t="n"/>
      <c r="T104" s="8">
        <f>IF($J104="","",IFERROR($J104*IF($K104="",Assumptions!$B$4,$K104),""))</f>
        <v/>
      </c>
      <c r="U104" s="8">
        <f>IF(OR($H104="",$L104=""),"",IFERROR($H104*$L104,""))</f>
        <v/>
      </c>
      <c r="V104" s="8">
        <f>IF(AND($T104="",$U104="",$M104=""),"",IFERROR(SUM($T104,$U104,$M104),""))</f>
        <v/>
      </c>
      <c r="W104" s="8">
        <f>IF(AND($V104="",$N104=""),"",IFERROR(IF($V104="",0,$V104)-IF($N104="",0,$N104),""))</f>
        <v/>
      </c>
      <c r="X104" s="8">
        <f>IF($W104="","",IFERROR($W104*IF($O104="",Assumptions!$B$5,$O104),""))</f>
        <v/>
      </c>
      <c r="Y104" s="8">
        <f>IF($P104="","",IFERROR($P104*IF($Q104="",Assumptions!$B$6,$Q104),""))</f>
        <v/>
      </c>
      <c r="Z104" s="8">
        <f>IF(AND($W104="",$Y104=""),"",IFERROR(SUM($W104,$X104,$Y104),""))</f>
        <v/>
      </c>
      <c r="AA104" s="23">
        <f>IF(COUNTA($A104:$S104)=0,"",IF($A104="","Check ID, ","")&amp;IF(AND($A104&lt;&gt;"",COUNTIF($A$5:$A$104,$A104)&gt;1),"Duplicate ID, ","")&amp;IF($B104="","Check date, ",IF(OR($B104&lt;Assumptions!$B$8,$B104&gt;Assumptions!$B$9),"Check date range, ",""))&amp;IF($G104="","Check description, ","")&amp;IF($S104="","Check status, ","")&amp;IF($J104&gt;Assumptions!$B$7,"Check labor hours, ","")&amp;IF(AND($Z104&lt;&gt;"",ABS($Z104)&gt;Assumptions!$B$10),"Check price, ","")&amp;IF(AND($P104&lt;&gt;"",$V104&lt;&gt;"",$P104&gt;$V104),"Check taxable cost, ",""))</f>
        <v/>
      </c>
    </row>
  </sheetData>
  <autoFilter ref="A4:AA104"/>
  <mergeCells count="1">
    <mergeCell ref="A1:AA1"/>
  </mergeCells>
  <conditionalFormatting sqref="AA5:AA104">
    <cfRule type="expression" priority="1" dxfId="0" stopIfTrue="1">
      <formula>$AA5&lt;&gt;""</formula>
    </cfRule>
  </conditionalFormatting>
  <conditionalFormatting sqref="Z5:Z104">
    <cfRule type="expression" priority="2" dxfId="0" stopIfTrue="1">
      <formula>AND($Z5&lt;&gt;"",$Z5&lt;0)</formula>
    </cfRule>
    <cfRule type="expression" priority="3" dxfId="1" stopIfTrue="1">
      <formula>AND($Z5&lt;&gt;"",$Z5&gt;=0,OR($S5="Approved",$S5="Completed"))</formula>
    </cfRule>
  </conditionalFormatting>
  <dataValidations count="9">
    <dataValidation sqref="I5:I104" showDropDown="0" showInputMessage="1" showErrorMessage="1" allowBlank="0" errorTitle="Unit check" error="Choose a unit listed on the Assumptions sheet." promptTitle="Unit" prompt="Choose a customary unit from the editable list." type="list">
      <formula1>=INDIRECT("Assumptions!$D$4:$D$10")</formula1>
    </dataValidation>
    <dataValidation sqref="F5:F104" showDropDown="0" showInputMessage="0" showErrorMessage="1" allowBlank="0" errorTitle="Technician check" error="Choose a technician listed on the Assumptions sheet." type="list">
      <formula1>=INDIRECT("Assumptions!$G$4:$G$7")</formula1>
    </dataValidation>
    <dataValidation sqref="R5:R104" showDropDown="0" showInputMessage="0" showErrorMessage="1" allowBlank="0" errorTitle="Responsibility check" error="Choose a responsibility listed on the Assumptions sheet." type="list">
      <formula1>=INDIRECT("Assumptions!$J$4:$J$8")</formula1>
    </dataValidation>
    <dataValidation sqref="S5:S104" showDropDown="0" showInputMessage="0" showErrorMessage="1" allowBlank="0" errorTitle="Status check" error="Choose a status listed on the Assumptions sheet." type="list">
      <formula1>=INDIRECT("Assumptions!$M$4:$M$8")</formula1>
    </dataValidation>
    <dataValidation sqref="B5:B104" showDropDown="0" showInputMessage="0" showErrorMessage="1" allowBlank="0" errorTitle="Date check" error="Enter a date within the editable review range on the Assumptions sheet." type="custom">
      <formula1>=OR(B5="",AND(ISNUMBER(B5),B5&gt;=INDIRECT("Assumptions!$B$8"),B5&lt;=INDIRECT("Assumptions!$B$9")))</formula1>
    </dataValidation>
    <dataValidation sqref="H5:H104 J5:J104" showDropDown="0" showInputMessage="0" showErrorMessage="1" allowBlank="0" errorTitle="Number check" error="Enter zero or a positive number." type="decimal" operator="greaterThanOrEqual">
      <formula1>0</formula1>
    </dataValidation>
    <dataValidation sqref="K5:N104 P5:P104" showDropDown="0" showInputMessage="0" showErrorMessage="1" allowBlank="0" errorTitle="Cost check" error="Enter zero or a positive dollar amount." type="decimal" operator="greaterThanOrEqual">
      <formula1>0</formula1>
    </dataValidation>
    <dataValidation sqref="O5:O104" showDropDown="0" showInputMessage="0" showErrorMessage="1" allowBlank="0" errorTitle="Markup check" error="Enter a markup within the editable limits on the Assumptions sheet." type="decimal" operator="between">
      <formula1>=INDIRECT("Assumptions!$B$11")</formula1>
      <formula2>=INDIRECT("Assumptions!$B$12")</formula2>
    </dataValidation>
    <dataValidation sqref="Q5:Q104" showDropDown="0" showInputMessage="0" showErrorMessage="1" allowBlank="0" errorTitle="Tax rate check" error="Enter a tax rate within the editable limit on the Assumptions sheet." type="decimal" operator="between">
      <formula1>0</formula1>
      <formula2>=INDIRECT("Assumptions!$B$13")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5" customWidth="1" min="2" max="2"/>
    <col width="3" customWidth="1" min="3" max="3"/>
    <col width="18" customWidth="1" min="4" max="4"/>
    <col width="3" customWidth="1" min="5" max="5"/>
    <col width="3" customWidth="1" min="6" max="6"/>
    <col width="31" customWidth="1" min="7" max="7"/>
    <col width="3" customWidth="1" min="8" max="8"/>
    <col width="3" customWidth="1" min="9" max="9"/>
    <col width="28" customWidth="1" min="10" max="10"/>
    <col width="3" customWidth="1" min="11" max="11"/>
    <col width="3" customWidth="1" min="12" max="12"/>
    <col width="21" customWidth="1" min="13" max="13"/>
    <col width="3" customWidth="1" min="14" max="14"/>
  </cols>
  <sheetData>
    <row r="1" ht="28" customHeight="1">
      <c r="A1" s="1" t="inlineStr">
        <is>
          <t>Editable Assumptions and Lists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/>
    <row r="3">
      <c r="A3" s="4" t="inlineStr">
        <is>
          <t>Setting</t>
        </is>
      </c>
      <c r="B3" s="4" t="inlineStr">
        <is>
          <t>Editable Value</t>
        </is>
      </c>
      <c r="D3" s="4" t="inlineStr">
        <is>
          <t>Unit Choices</t>
        </is>
      </c>
      <c r="G3" s="4" t="inlineStr">
        <is>
          <t>Technician Choices</t>
        </is>
      </c>
      <c r="J3" s="4" t="inlineStr">
        <is>
          <t>Responsibility Choices</t>
        </is>
      </c>
      <c r="M3" s="4" t="inlineStr">
        <is>
          <t>Status Choices</t>
        </is>
      </c>
    </row>
    <row r="4">
      <c r="A4" s="5" t="inlineStr">
        <is>
          <t>Default labor rate</t>
        </is>
      </c>
      <c r="B4" s="20" t="n">
        <v>95</v>
      </c>
      <c r="D4" s="24" t="inlineStr">
        <is>
          <t>each</t>
        </is>
      </c>
      <c r="G4" s="16" t="inlineStr">
        <is>
          <t>Casey Sample (Fictional)</t>
        </is>
      </c>
      <c r="J4" s="16" t="inlineStr">
        <is>
          <t>Customer request</t>
        </is>
      </c>
      <c r="M4" s="24" t="inlineStr">
        <is>
          <t>Draft</t>
        </is>
      </c>
    </row>
    <row r="5">
      <c r="A5" s="7" t="inlineStr">
        <is>
          <t>Default markup</t>
        </is>
      </c>
      <c r="B5" s="21" t="n">
        <v>0.15</v>
      </c>
      <c r="D5" s="24" t="inlineStr">
        <is>
          <t>ft</t>
        </is>
      </c>
      <c r="G5" s="16" t="inlineStr">
        <is>
          <t>Morgan Example (Fictional)</t>
        </is>
      </c>
      <c r="J5" s="16" t="inlineStr">
        <is>
          <t>Contractor correction</t>
        </is>
      </c>
      <c r="M5" s="24" t="inlineStr">
        <is>
          <t>Pending review</t>
        </is>
      </c>
    </row>
    <row r="6">
      <c r="A6" s="5" t="inlineStr">
        <is>
          <t>Default sales tax rate</t>
        </is>
      </c>
      <c r="B6" s="21" t="n">
        <v>0.0725</v>
      </c>
      <c r="D6" s="24" t="inlineStr">
        <is>
          <t>inch</t>
        </is>
      </c>
      <c r="G6" s="16" t="inlineStr">
        <is>
          <t>Riley Demo (Fictional)</t>
        </is>
      </c>
      <c r="J6" s="16" t="inlineStr">
        <is>
          <t>Unforeseen condition</t>
        </is>
      </c>
      <c r="M6" s="24" t="inlineStr">
        <is>
          <t>Approved</t>
        </is>
      </c>
    </row>
    <row r="7">
      <c r="A7" s="7" t="inlineStr">
        <is>
          <t>Labor hours review threshold</t>
        </is>
      </c>
      <c r="B7" s="18" t="n">
        <v>40</v>
      </c>
      <c r="D7" s="24" t="inlineStr">
        <is>
          <t>lb</t>
        </is>
      </c>
      <c r="G7" s="16" t="inlineStr">
        <is>
          <t>Taylor Placeholder (Fictional)</t>
        </is>
      </c>
      <c r="J7" s="16" t="inlineStr">
        <is>
          <t>Design clarification</t>
        </is>
      </c>
      <c r="M7" s="24" t="inlineStr">
        <is>
          <t>Declined</t>
        </is>
      </c>
    </row>
    <row r="8">
      <c r="A8" s="5" t="inlineStr">
        <is>
          <t>Earliest allowed change date</t>
        </is>
      </c>
      <c r="B8" s="25" t="n">
        <v>45912</v>
      </c>
      <c r="D8" s="24" t="inlineStr">
        <is>
          <t>lot</t>
        </is>
      </c>
      <c r="J8" s="16" t="inlineStr">
        <is>
          <t>Original allowance</t>
        </is>
      </c>
      <c r="M8" s="24" t="inlineStr">
        <is>
          <t>Completed</t>
        </is>
      </c>
    </row>
    <row r="9">
      <c r="A9" s="7" t="inlineStr">
        <is>
          <t>Latest allowed change date</t>
        </is>
      </c>
      <c r="B9" s="25" t="n">
        <v>46642</v>
      </c>
      <c r="D9" s="24" t="inlineStr">
        <is>
          <t>hour</t>
        </is>
      </c>
    </row>
    <row r="10">
      <c r="A10" s="5" t="inlineStr">
        <is>
          <t>Absolute price review threshold</t>
        </is>
      </c>
      <c r="B10" s="20" t="n">
        <v>15000</v>
      </c>
      <c r="D10" s="24" t="inlineStr">
        <is>
          <t>ton</t>
        </is>
      </c>
    </row>
    <row r="11">
      <c r="A11" s="7" t="inlineStr">
        <is>
          <t>Minimum markup input</t>
        </is>
      </c>
      <c r="B11" s="21" t="n">
        <v>-1</v>
      </c>
    </row>
    <row r="12">
      <c r="A12" s="5" t="inlineStr">
        <is>
          <t>Maximum markup input</t>
        </is>
      </c>
      <c r="B12" s="21" t="n">
        <v>5</v>
      </c>
    </row>
    <row r="13">
      <c r="A13" s="7" t="inlineStr">
        <is>
          <t>Maximum tax rate input</t>
        </is>
      </c>
      <c r="B13" s="21" t="n">
        <v>1</v>
      </c>
    </row>
    <row r="14"/>
    <row r="15">
      <c r="A15" s="4" t="inlineStr">
        <is>
          <t>Use Notes</t>
        </is>
      </c>
      <c r="B15" s="26" t="n"/>
    </row>
    <row r="16" ht="34" customHeight="1">
      <c r="A16" s="27" t="inlineStr">
        <is>
          <t>Defaults</t>
        </is>
      </c>
      <c r="B16" s="22" t="inlineStr">
        <is>
          <t>Blank rate overrides use the editable defaults above. Enter an override only when the specific estimate requires one.</t>
        </is>
      </c>
    </row>
    <row r="17" ht="34" customHeight="1">
      <c r="A17" s="28" t="inlineStr">
        <is>
          <t>Tax inputs</t>
        </is>
      </c>
      <c r="B17" s="23" t="inlineStr">
        <is>
          <t>Tax rate and taxable cost are planning inputs. Verify the treatment for the specific fictional job before use.</t>
        </is>
      </c>
    </row>
    <row r="18" ht="34" customHeight="1">
      <c r="A18" s="27" t="inlineStr">
        <is>
          <t>Review prompts</t>
        </is>
      </c>
      <c r="B18" s="22" t="inlineStr">
        <is>
          <t>Review flags request a human check and do not indicate approval, engineering acceptance, or official status.</t>
        </is>
      </c>
    </row>
    <row r="19" ht="34" customHeight="1">
      <c r="A19" s="28" t="inlineStr">
        <is>
          <t>Sample data</t>
        </is>
      </c>
      <c r="B19" s="23" t="inlineStr">
        <is>
          <t>All sample customers, jobs, assets, technicians, and transactions in this workbook are fictional.</t>
        </is>
      </c>
    </row>
  </sheetData>
  <mergeCells count="1">
    <mergeCell ref="A1:N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HVAC Change Order Calculator</dc:title>
  <dc:description xmlns:dc="http://purl.org/dc/elements/1.1/">Fictional sample workbook for organizing HVAC change order estimates.</dc:description>
  <dc:subject xmlns:dc="http://purl.org/dc/elements/1.1/">HVAC scope change estimating</dc:subject>
  <dcterms:created xmlns:dcterms="http://purl.org/dc/terms/" xmlns:xsi="http://www.w3.org/2001/XMLSchema-instance" xsi:type="dcterms:W3CDTF">2026-09-12T02:20:34Z</dcterms:created>
  <dcterms:modified xmlns:dcterms="http://purl.org/dc/terms/" xmlns:xsi="http://www.w3.org/2001/XMLSchema-instance" xsi:type="dcterms:W3CDTF">2026-09-12T02:20:34+00:00Z</dcterms:modified>
</cp:coreProperties>
</file>