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Bid Comparison" sheetId="2" state="visible" r:id="rId2"/>
    <sheet xmlns:r="http://schemas.openxmlformats.org/officeDocument/2006/relationships" name="Assumptions" sheetId="3" state="visible" r:id="rId3"/>
  </sheets>
  <definedNames>
    <definedName name="_xlnm._FilterDatabase" localSheetId="0" hidden="1">'Summary'!$A$4:$G$104</definedName>
    <definedName name="_xlnm._FilterDatabase" localSheetId="1" hidden="1">'Bid Comparison'!$A$4:$S$104</definedName>
    <definedName name="_xlnm._FilterDatabase" localSheetId="2" hidden="1">'Assumptions'!$A$3:$D$11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4">
    <numFmt numFmtId="164" formatCode="$#,##0.00;[Red]-$#,##0.00"/>
    <numFmt numFmtId="165" formatCode="0.0"/>
    <numFmt numFmtId="166" formatCode="mm/dd/yyyy"/>
    <numFmt numFmtId="167" formatCode="0.0%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color rgb="00243746"/>
      <sz val="9"/>
    </font>
    <font>
      <name val="Calibri"/>
      <b val="1"/>
      <color rgb="00FFFFFF"/>
      <sz val="10"/>
    </font>
    <font>
      <name val="Calibri"/>
      <color rgb="00243746"/>
      <sz val="10"/>
    </font>
    <font>
      <name val="Calibri"/>
      <b val="1"/>
      <color rgb="00243746"/>
      <sz val="10"/>
    </font>
  </fonts>
  <fills count="7">
    <fill>
      <patternFill/>
    </fill>
    <fill>
      <patternFill patternType="gray125"/>
    </fill>
    <fill>
      <patternFill patternType="solid">
        <fgColor rgb="0016324F"/>
      </patternFill>
    </fill>
    <fill>
      <patternFill patternType="solid">
        <fgColor rgb="00167D8D"/>
      </patternFill>
    </fill>
    <fill>
      <patternFill patternType="solid">
        <fgColor rgb="00F1F6F7"/>
      </patternFill>
    </fill>
    <fill>
      <patternFill patternType="solid">
        <fgColor rgb="00FFF1DE"/>
      </patternFill>
    </fill>
    <fill>
      <patternFill patternType="solid">
        <fgColor rgb="00FFFFFF"/>
      </patternFill>
    </fill>
  </fills>
  <borders count="6">
    <border>
      <left/>
      <right/>
      <top/>
      <bottom/>
      <diagonal/>
    </border>
    <border>
      <left style="thin">
        <color rgb="00C8D5D9"/>
      </left>
      <right style="thin">
        <color rgb="00C8D5D9"/>
      </right>
      <top style="thin">
        <color rgb="00C8D5D9"/>
      </top>
      <bottom style="thin">
        <color rgb="00C8D5D9"/>
      </bottom>
    </border>
    <border>
      <left/>
      <right/>
      <top style="thin">
        <color rgb="00C8D5D9"/>
      </top>
      <bottom/>
      <diagonal/>
    </border>
    <border>
      <left/>
      <right style="thin">
        <color rgb="00C8D5D9"/>
      </right>
      <top style="thin">
        <color rgb="00C8D5D9"/>
      </top>
      <bottom/>
      <diagonal/>
    </border>
    <border>
      <left/>
      <right/>
      <top style="thin">
        <color rgb="00C8D5D9"/>
      </top>
      <bottom style="thin">
        <color rgb="00C8D5D9"/>
      </bottom>
      <diagonal/>
    </border>
    <border>
      <left/>
      <right style="thin">
        <color rgb="00C8D5D9"/>
      </right>
      <top style="thin">
        <color rgb="00C8D5D9"/>
      </top>
      <bottom style="thin">
        <color rgb="00C8D5D9"/>
      </bottom>
      <diagonal/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3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 wrapText="1"/>
    </xf>
    <xf numFmtId="0" fontId="4" fillId="4" borderId="1" applyAlignment="1" pivotButton="0" quotePrefix="0" xfId="0">
      <alignment horizontal="center" vertical="center"/>
    </xf>
    <xf numFmtId="164" fontId="4" fillId="4" borderId="1" applyAlignment="1" pivotButton="0" quotePrefix="0" xfId="0">
      <alignment horizontal="center" vertical="center"/>
    </xf>
    <xf numFmtId="1" fontId="4" fillId="4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left" vertical="center" wrapText="1"/>
    </xf>
    <xf numFmtId="0" fontId="4" fillId="6" borderId="1" applyAlignment="1" pivotButton="0" quotePrefix="0" xfId="0">
      <alignment horizontal="left" vertical="center" wrapText="1"/>
    </xf>
    <xf numFmtId="0" fontId="4" fillId="6" borderId="1" applyAlignment="1" pivotButton="0" quotePrefix="0" xfId="0">
      <alignment horizontal="center" vertical="center"/>
    </xf>
    <xf numFmtId="164" fontId="4" fillId="6" borderId="1" applyAlignment="1" pivotButton="0" quotePrefix="0" xfId="0">
      <alignment horizontal="center" vertical="center"/>
    </xf>
    <xf numFmtId="1" fontId="4" fillId="6" borderId="1" applyAlignment="1" pivotButton="0" quotePrefix="0" xfId="0">
      <alignment horizontal="center" vertical="center"/>
    </xf>
    <xf numFmtId="0" fontId="5" fillId="6" borderId="1" applyAlignment="1" pivotButton="0" quotePrefix="0" xfId="0">
      <alignment horizontal="left" vertical="center" wrapText="1"/>
    </xf>
    <xf numFmtId="165" fontId="4" fillId="6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left" vertical="center" wrapText="1"/>
    </xf>
    <xf numFmtId="166" fontId="4" fillId="5" borderId="1" applyAlignment="1" pivotButton="0" quotePrefix="0" xfId="0">
      <alignment horizontal="center" vertical="center"/>
    </xf>
    <xf numFmtId="2" fontId="4" fillId="5" borderId="1" applyAlignment="1" pivotButton="0" quotePrefix="0" xfId="0">
      <alignment horizontal="center" vertical="center"/>
    </xf>
    <xf numFmtId="165" fontId="4" fillId="5" borderId="1" applyAlignment="1" pivotButton="0" quotePrefix="0" xfId="0">
      <alignment horizontal="center" vertical="center"/>
    </xf>
    <xf numFmtId="164" fontId="4" fillId="5" borderId="1" applyAlignment="1" pivotButton="0" quotePrefix="0" xfId="0">
      <alignment horizontal="center" vertical="center"/>
    </xf>
    <xf numFmtId="1" fontId="4" fillId="5" borderId="1" applyAlignment="1" pivotButton="0" quotePrefix="0" xfId="0">
      <alignment horizontal="center" vertical="center"/>
    </xf>
    <xf numFmtId="167" fontId="4" fillId="5" borderId="1" applyAlignment="1" pivotButton="0" quotePrefix="0" xfId="0">
      <alignment horizontal="center" vertical="center"/>
    </xf>
    <xf numFmtId="0" fontId="0" fillId="0" borderId="4" pivotButton="0" quotePrefix="0" xfId="0"/>
    <xf numFmtId="0" fontId="0" fillId="0" borderId="5" pivotButton="0" quotePrefix="0" xfId="0"/>
    <xf numFmtId="164" fontId="4" fillId="4" borderId="1" applyAlignment="1" pivotButton="0" quotePrefix="0" xfId="0">
      <alignment horizontal="center" vertical="center"/>
    </xf>
    <xf numFmtId="164" fontId="4" fillId="6" borderId="1" applyAlignment="1" pivotButton="0" quotePrefix="0" xfId="0">
      <alignment horizontal="center" vertical="center"/>
    </xf>
    <xf numFmtId="165" fontId="4" fillId="6" borderId="1" applyAlignment="1" pivotButton="0" quotePrefix="0" xfId="0">
      <alignment horizontal="center" vertical="center"/>
    </xf>
    <xf numFmtId="165" fontId="4" fillId="5" borderId="1" applyAlignment="1" pivotButton="0" quotePrefix="0" xfId="0">
      <alignment horizontal="center" vertical="center"/>
    </xf>
    <xf numFmtId="164" fontId="4" fillId="5" borderId="1" applyAlignment="1" pivotButton="0" quotePrefix="0" xfId="0">
      <alignment horizontal="center" vertical="center"/>
    </xf>
    <xf numFmtId="167" fontId="4" fillId="5" borderId="1" applyAlignment="1" pivotButton="0" quotePrefix="0" xfId="0">
      <alignment horizontal="center" vertical="center"/>
    </xf>
  </cellXfs>
  <cellStyles count="1">
    <cellStyle name="Normal" xfId="0" builtinId="0" hidden="0"/>
  </cellStyles>
  <dxfs count="2">
    <dxf>
      <font>
        <name val="Calibri"/>
        <b val="1"/>
        <color rgb="00FFFFFF"/>
        <sz val="10"/>
      </font>
      <fill>
        <patternFill patternType="solid">
          <fgColor rgb="0026734D"/>
        </patternFill>
      </fill>
    </dxf>
    <dxf>
      <font>
        <name val="Calibri"/>
        <b val="1"/>
        <color rgb="00FFFFFF"/>
        <sz val="10"/>
      </font>
      <fill>
        <patternFill patternType="solid">
          <fgColor rgb="00C6532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ables/table1.xml><?xml version="1.0" encoding="utf-8"?>
<table xmlns="http://schemas.openxmlformats.org/spreadsheetml/2006/main" id="1" name="BidComparisonTable" displayName="BidComparisonTable" ref="A4:S104" headerRowCount="1">
  <autoFilter ref="A4:S104"/>
  <tableColumns count="19">
    <tableColumn id="1" name="Bid Reference"/>
    <tableColumn id="2" name="Customer"/>
    <tableColumn id="3" name="Job"/>
    <tableColumn id="4" name="Bidder"/>
    <tableColumn id="5" name="Bid Date"/>
    <tableColumn id="6" name="Equipment"/>
    <tableColumn id="7" name="Quantity"/>
    <tableColumn id="8" name="Unit"/>
    <tableColumn id="9" name="Description / Key Exclusions"/>
    <tableColumn id="10" name="Labor Hours"/>
    <tableColumn id="11" name="Bid Price"/>
    <tableColumn id="12" name="Scope Adjustment"/>
    <tableColumn id="13" name="Exclusion Allowance"/>
    <tableColumn id="14" name="Normalized Total"/>
    <tableColumn id="15" name="Lead Time (Days)"/>
    <tableColumn id="16" name="Responsibility"/>
    <tableColumn id="17" name="Status"/>
    <tableColumn id="18" name="Difference from Lowest"/>
    <tableColumn id="19" name="Review Alert"/>
  </tableColumns>
</table>
</file>

<file path=xl/tables/table2.xml><?xml version="1.0" encoding="utf-8"?>
<table xmlns="http://schemas.openxmlformats.org/spreadsheetml/2006/main" id="2" name="JobListTable" displayName="JobListTable" ref="F3:F103" headerRowCount="1">
  <autoFilter ref="F3:F103"/>
  <tableColumns count="1">
    <tableColumn id="6" name="Job List"/>
  </tableColumns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104"/>
  <sheetViews>
    <sheetView showGridLines="0" zoomScale="85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  <col width="19" customWidth="1" min="3" max="3"/>
    <col width="20" customWidth="1" min="4" max="4"/>
    <col width="16" customWidth="1" min="5" max="5"/>
    <col width="18" customWidth="1" min="6" max="6"/>
    <col width="15" customWidth="1" min="7" max="7"/>
    <col width="27" customWidth="1" min="8" max="8"/>
    <col width="19" customWidth="1" min="9" max="9"/>
  </cols>
  <sheetData>
    <row r="1" ht="26" customHeight="1">
      <c r="A1" s="1" t="inlineStr">
        <is>
          <t>HVAC Bid Comparison Summary</t>
        </is>
      </c>
      <c r="B1" s="23" t="n"/>
      <c r="C1" s="23" t="n"/>
      <c r="D1" s="23" t="n"/>
      <c r="E1" s="23" t="n"/>
      <c r="F1" s="23" t="n"/>
      <c r="G1" s="23" t="n"/>
      <c r="H1" s="23" t="n"/>
      <c r="I1" s="24" t="n"/>
    </row>
    <row r="2" ht="22" customHeight="1">
      <c r="A2" s="2" t="inlineStr">
        <is>
          <t>Indicators recalculate from entered bid data. Review alerts are prompts for human judgment.</t>
        </is>
      </c>
    </row>
    <row r="3"/>
    <row r="4" ht="38" customHeight="1">
      <c r="A4" s="3" t="inlineStr">
        <is>
          <t>Job</t>
        </is>
      </c>
      <c r="B4" s="3" t="inlineStr">
        <is>
          <t>Bid Count</t>
        </is>
      </c>
      <c r="C4" s="3" t="inlineStr">
        <is>
          <t>Lowest Normalized</t>
        </is>
      </c>
      <c r="D4" s="3" t="inlineStr">
        <is>
          <t>Average Normalized</t>
        </is>
      </c>
      <c r="E4" s="3" t="inlineStr">
        <is>
          <t>Price Spread</t>
        </is>
      </c>
      <c r="F4" s="3" t="inlineStr">
        <is>
          <t>Shortest Lead (Days)</t>
        </is>
      </c>
      <c r="G4" s="3" t="inlineStr">
        <is>
          <t>Rows to Check</t>
        </is>
      </c>
      <c r="H4" s="3" t="inlineStr">
        <is>
          <t>Overall Indicator</t>
        </is>
      </c>
      <c r="I4" s="3" t="inlineStr">
        <is>
          <t>Value</t>
        </is>
      </c>
    </row>
    <row r="5" ht="22" customHeight="1">
      <c r="A5" s="4">
        <f>IF(Assumptions!F4="","",Assumptions!F4)</f>
        <v/>
      </c>
      <c r="B5" s="5">
        <f>IF($A5="","",COUNTIFS('Bid Comparison'!$C$5:$C$104,$A5,'Bid Comparison'!$A$5:$A$104,"?*"))</f>
        <v/>
      </c>
      <c r="C5" s="25">
        <f>IF(OR($A5="",$B5=0),"",IFERROR(AGGREGATE(15,6,'Bid Comparison'!$N$5:$N$104/(('Bid Comparison'!$C$5:$C$104=$A5)*('Bid Comparison'!$N$5:$N$104&gt;0)),1),""))</f>
        <v/>
      </c>
      <c r="D5" s="25">
        <f>IF(OR($A5="",$B5=0),"",IFERROR(SUMIF('Bid Comparison'!$C$5:$C$104,$A5,'Bid Comparison'!$N$5:$N$104)/COUNTIFS('Bid Comparison'!$C$5:$C$104,$A5,'Bid Comparison'!$N$5:$N$104,"&gt;0"),""))</f>
        <v/>
      </c>
      <c r="E5" s="25">
        <f>IF(OR($A5="",$C5=""),"",IFERROR(AGGREGATE(14,6,'Bid Comparison'!$N$5:$N$104/(('Bid Comparison'!$C$5:$C$104=$A5)*('Bid Comparison'!$N$5:$N$104&gt;0)),1)-$C5,""))</f>
        <v/>
      </c>
      <c r="F5" s="7">
        <f>IF(OR($A5="",$B5=0),"",IFERROR(AGGREGATE(15,6,'Bid Comparison'!$O$5:$O$104/(('Bid Comparison'!$C$5:$C$104=$A5)*('Bid Comparison'!$O$5:$O$104&lt;&gt;"")),1),""))</f>
        <v/>
      </c>
      <c r="G5" s="5">
        <f>IF($A5="","",COUNTIFS('Bid Comparison'!$C$5:$C$104,$A5,'Bid Comparison'!$S$5:$S$104,"&lt;&gt;Ready for comparison",'Bid Comparison'!$S$5:$S$104,"&lt;&gt;"))</f>
        <v/>
      </c>
      <c r="H5" s="8" t="inlineStr">
        <is>
          <t>Bid rows entered</t>
        </is>
      </c>
      <c r="I5" s="5">
        <f>COUNTIF('Bid Comparison'!$A$5:$A$104,"?*")</f>
        <v/>
      </c>
    </row>
    <row r="6" ht="22" customHeight="1">
      <c r="A6" s="9">
        <f>IF(Assumptions!F5="","",Assumptions!F5)</f>
        <v/>
      </c>
      <c r="B6" s="10">
        <f>IF($A6="","",COUNTIFS('Bid Comparison'!$C$5:$C$104,$A6,'Bid Comparison'!$A$5:$A$104,"?*"))</f>
        <v/>
      </c>
      <c r="C6" s="26">
        <f>IF(OR($A6="",$B6=0),"",IFERROR(AGGREGATE(15,6,'Bid Comparison'!$N$5:$N$104/(('Bid Comparison'!$C$5:$C$104=$A6)*('Bid Comparison'!$N$5:$N$104&gt;0)),1),""))</f>
        <v/>
      </c>
      <c r="D6" s="26">
        <f>IF(OR($A6="",$B6=0),"",IFERROR(SUMIF('Bid Comparison'!$C$5:$C$104,$A6,'Bid Comparison'!$N$5:$N$104)/COUNTIFS('Bid Comparison'!$C$5:$C$104,$A6,'Bid Comparison'!$N$5:$N$104,"&gt;0"),""))</f>
        <v/>
      </c>
      <c r="E6" s="26">
        <f>IF(OR($A6="",$C6=""),"",IFERROR(AGGREGATE(14,6,'Bid Comparison'!$N$5:$N$104/(('Bid Comparison'!$C$5:$C$104=$A6)*('Bid Comparison'!$N$5:$N$104&gt;0)),1)-$C6,""))</f>
        <v/>
      </c>
      <c r="F6" s="12">
        <f>IF(OR($A6="",$B6=0),"",IFERROR(AGGREGATE(15,6,'Bid Comparison'!$O$5:$O$104/(('Bid Comparison'!$C$5:$C$104=$A6)*('Bid Comparison'!$O$5:$O$104&lt;&gt;"")),1),""))</f>
        <v/>
      </c>
      <c r="G6" s="10">
        <f>IF($A6="","",COUNTIFS('Bid Comparison'!$C$5:$C$104,$A6,'Bid Comparison'!$S$5:$S$104,"&lt;&gt;Ready for comparison",'Bid Comparison'!$S$5:$S$104,"&lt;&gt;"))</f>
        <v/>
      </c>
      <c r="H6" s="13" t="inlineStr">
        <is>
          <t>Jobs with bids</t>
        </is>
      </c>
      <c r="I6" s="10">
        <f>COUNTIF($B$5:$B$104,"&gt;0")</f>
        <v/>
      </c>
    </row>
    <row r="7" ht="22" customHeight="1">
      <c r="A7" s="4">
        <f>IF(Assumptions!F6="","",Assumptions!F6)</f>
        <v/>
      </c>
      <c r="B7" s="5">
        <f>IF($A7="","",COUNTIFS('Bid Comparison'!$C$5:$C$104,$A7,'Bid Comparison'!$A$5:$A$104,"?*"))</f>
        <v/>
      </c>
      <c r="C7" s="25">
        <f>IF(OR($A7="",$B7=0),"",IFERROR(AGGREGATE(15,6,'Bid Comparison'!$N$5:$N$104/(('Bid Comparison'!$C$5:$C$104=$A7)*('Bid Comparison'!$N$5:$N$104&gt;0)),1),""))</f>
        <v/>
      </c>
      <c r="D7" s="25">
        <f>IF(OR($A7="",$B7=0),"",IFERROR(SUMIF('Bid Comparison'!$C$5:$C$104,$A7,'Bid Comparison'!$N$5:$N$104)/COUNTIFS('Bid Comparison'!$C$5:$C$104,$A7,'Bid Comparison'!$N$5:$N$104,"&gt;0"),""))</f>
        <v/>
      </c>
      <c r="E7" s="25">
        <f>IF(OR($A7="",$C7=""),"",IFERROR(AGGREGATE(14,6,'Bid Comparison'!$N$5:$N$104/(('Bid Comparison'!$C$5:$C$104=$A7)*('Bid Comparison'!$N$5:$N$104&gt;0)),1)-$C7,""))</f>
        <v/>
      </c>
      <c r="F7" s="7">
        <f>IF(OR($A7="",$B7=0),"",IFERROR(AGGREGATE(15,6,'Bid Comparison'!$O$5:$O$104/(('Bid Comparison'!$C$5:$C$104=$A7)*('Bid Comparison'!$O$5:$O$104&lt;&gt;"")),1),""))</f>
        <v/>
      </c>
      <c r="G7" s="5">
        <f>IF($A7="","",COUNTIFS('Bid Comparison'!$C$5:$C$104,$A7,'Bid Comparison'!$S$5:$S$104,"&lt;&gt;Ready for comparison",'Bid Comparison'!$S$5:$S$104,"&lt;&gt;"))</f>
        <v/>
      </c>
      <c r="H7" s="8" t="inlineStr">
        <is>
          <t>Selected bids</t>
        </is>
      </c>
      <c r="I7" s="5">
        <f>COUNTIF('Bid Comparison'!$Q$5:$Q$104,"Selected")</f>
        <v/>
      </c>
    </row>
    <row r="8" ht="22" customHeight="1">
      <c r="A8" s="9">
        <f>IF(Assumptions!F7="","",Assumptions!F7)</f>
        <v/>
      </c>
      <c r="B8" s="10">
        <f>IF($A8="","",COUNTIFS('Bid Comparison'!$C$5:$C$104,$A8,'Bid Comparison'!$A$5:$A$104,"?*"))</f>
        <v/>
      </c>
      <c r="C8" s="26">
        <f>IF(OR($A8="",$B8=0),"",IFERROR(AGGREGATE(15,6,'Bid Comparison'!$N$5:$N$104/(('Bid Comparison'!$C$5:$C$104=$A8)*('Bid Comparison'!$N$5:$N$104&gt;0)),1),""))</f>
        <v/>
      </c>
      <c r="D8" s="26">
        <f>IF(OR($A8="",$B8=0),"",IFERROR(SUMIF('Bid Comparison'!$C$5:$C$104,$A8,'Bid Comparison'!$N$5:$N$104)/COUNTIFS('Bid Comparison'!$C$5:$C$104,$A8,'Bid Comparison'!$N$5:$N$104,"&gt;0"),""))</f>
        <v/>
      </c>
      <c r="E8" s="26">
        <f>IF(OR($A8="",$C8=""),"",IFERROR(AGGREGATE(14,6,'Bid Comparison'!$N$5:$N$104/(('Bid Comparison'!$C$5:$C$104=$A8)*('Bid Comparison'!$N$5:$N$104&gt;0)),1)-$C8,""))</f>
        <v/>
      </c>
      <c r="F8" s="12">
        <f>IF(OR($A8="",$B8=0),"",IFERROR(AGGREGATE(15,6,'Bid Comparison'!$O$5:$O$104/(('Bid Comparison'!$C$5:$C$104=$A8)*('Bid Comparison'!$O$5:$O$104&lt;&gt;"")),1),""))</f>
        <v/>
      </c>
      <c r="G8" s="10">
        <f>IF($A8="","",COUNTIFS('Bid Comparison'!$C$5:$C$104,$A8,'Bid Comparison'!$S$5:$S$104,"&lt;&gt;Ready for comparison",'Bid Comparison'!$S$5:$S$104,"&lt;&gt;"))</f>
        <v/>
      </c>
      <c r="H8" s="13" t="inlineStr">
        <is>
          <t>Total normalized amount</t>
        </is>
      </c>
      <c r="I8" s="26">
        <f>IF(I5=0,"",SUM('Bid Comparison'!$N$5:$N$104))</f>
        <v/>
      </c>
    </row>
    <row r="9" ht="22" customHeight="1">
      <c r="A9" s="4">
        <f>IF(Assumptions!F8="","",Assumptions!F8)</f>
        <v/>
      </c>
      <c r="B9" s="5">
        <f>IF($A9="","",COUNTIFS('Bid Comparison'!$C$5:$C$104,$A9,'Bid Comparison'!$A$5:$A$104,"?*"))</f>
        <v/>
      </c>
      <c r="C9" s="25">
        <f>IF(OR($A9="",$B9=0),"",IFERROR(AGGREGATE(15,6,'Bid Comparison'!$N$5:$N$104/(('Bid Comparison'!$C$5:$C$104=$A9)*('Bid Comparison'!$N$5:$N$104&gt;0)),1),""))</f>
        <v/>
      </c>
      <c r="D9" s="25">
        <f>IF(OR($A9="",$B9=0),"",IFERROR(SUMIF('Bid Comparison'!$C$5:$C$104,$A9,'Bid Comparison'!$N$5:$N$104)/COUNTIFS('Bid Comparison'!$C$5:$C$104,$A9,'Bid Comparison'!$N$5:$N$104,"&gt;0"),""))</f>
        <v/>
      </c>
      <c r="E9" s="25">
        <f>IF(OR($A9="",$C9=""),"",IFERROR(AGGREGATE(14,6,'Bid Comparison'!$N$5:$N$104/(('Bid Comparison'!$C$5:$C$104=$A9)*('Bid Comparison'!$N$5:$N$104&gt;0)),1)-$C9,""))</f>
        <v/>
      </c>
      <c r="F9" s="7">
        <f>IF(OR($A9="",$B9=0),"",IFERROR(AGGREGATE(15,6,'Bid Comparison'!$O$5:$O$104/(('Bid Comparison'!$C$5:$C$104=$A9)*('Bid Comparison'!$O$5:$O$104&lt;&gt;"")),1),""))</f>
        <v/>
      </c>
      <c r="G9" s="5">
        <f>IF($A9="","",COUNTIFS('Bid Comparison'!$C$5:$C$104,$A9,'Bid Comparison'!$S$5:$S$104,"&lt;&gt;Ready for comparison",'Bid Comparison'!$S$5:$S$104,"&lt;&gt;"))</f>
        <v/>
      </c>
      <c r="H9" s="8" t="inlineStr">
        <is>
          <t>Rows needing a check</t>
        </is>
      </c>
      <c r="I9" s="5">
        <f>COUNTIFS('Bid Comparison'!$A$5:$A$104,"?*",'Bid Comparison'!$S$5:$S$104,"&lt;&gt;Ready for comparison")</f>
        <v/>
      </c>
    </row>
    <row r="10" ht="22" customHeight="1">
      <c r="A10" s="9">
        <f>IF(Assumptions!F9="","",Assumptions!F9)</f>
        <v/>
      </c>
      <c r="B10" s="10">
        <f>IF($A10="","",COUNTIFS('Bid Comparison'!$C$5:$C$104,$A10,'Bid Comparison'!$A$5:$A$104,"?*"))</f>
        <v/>
      </c>
      <c r="C10" s="26">
        <f>IF(OR($A10="",$B10=0),"",IFERROR(AGGREGATE(15,6,'Bid Comparison'!$N$5:$N$104/(('Bid Comparison'!$C$5:$C$104=$A10)*('Bid Comparison'!$N$5:$N$104&gt;0)),1),""))</f>
        <v/>
      </c>
      <c r="D10" s="26">
        <f>IF(OR($A10="",$B10=0),"",IFERROR(SUMIF('Bid Comparison'!$C$5:$C$104,$A10,'Bid Comparison'!$N$5:$N$104)/COUNTIFS('Bid Comparison'!$C$5:$C$104,$A10,'Bid Comparison'!$N$5:$N$104,"&gt;0"),""))</f>
        <v/>
      </c>
      <c r="E10" s="26">
        <f>IF(OR($A10="",$C10=""),"",IFERROR(AGGREGATE(14,6,'Bid Comparison'!$N$5:$N$104/(('Bid Comparison'!$C$5:$C$104=$A10)*('Bid Comparison'!$N$5:$N$104&gt;0)),1)-$C10,""))</f>
        <v/>
      </c>
      <c r="F10" s="12">
        <f>IF(OR($A10="",$B10=0),"",IFERROR(AGGREGATE(15,6,'Bid Comparison'!$O$5:$O$104/(('Bid Comparison'!$C$5:$C$104=$A10)*('Bid Comparison'!$O$5:$O$104&lt;&gt;"")),1),""))</f>
        <v/>
      </c>
      <c r="G10" s="10">
        <f>IF($A10="","",COUNTIFS('Bid Comparison'!$C$5:$C$104,$A10,'Bid Comparison'!$S$5:$S$104,"&lt;&gt;Ready for comparison",'Bid Comparison'!$S$5:$S$104,"&lt;&gt;"))</f>
        <v/>
      </c>
      <c r="H10" s="13" t="inlineStr">
        <is>
          <t>Average lead time</t>
        </is>
      </c>
      <c r="I10" s="27">
        <f>IFERROR(AVERAGE('Bid Comparison'!$O$5:$O$104),"")</f>
        <v/>
      </c>
    </row>
    <row r="11" ht="22" customHeight="1">
      <c r="A11" s="4">
        <f>IF(Assumptions!F10="","",Assumptions!F10)</f>
        <v/>
      </c>
      <c r="B11" s="5">
        <f>IF($A11="","",COUNTIFS('Bid Comparison'!$C$5:$C$104,$A11,'Bid Comparison'!$A$5:$A$104,"?*"))</f>
        <v/>
      </c>
      <c r="C11" s="25">
        <f>IF(OR($A11="",$B11=0),"",IFERROR(AGGREGATE(15,6,'Bid Comparison'!$N$5:$N$104/(('Bid Comparison'!$C$5:$C$104=$A11)*('Bid Comparison'!$N$5:$N$104&gt;0)),1),""))</f>
        <v/>
      </c>
      <c r="D11" s="25">
        <f>IF(OR($A11="",$B11=0),"",IFERROR(SUMIF('Bid Comparison'!$C$5:$C$104,$A11,'Bid Comparison'!$N$5:$N$104)/COUNTIFS('Bid Comparison'!$C$5:$C$104,$A11,'Bid Comparison'!$N$5:$N$104,"&gt;0"),""))</f>
        <v/>
      </c>
      <c r="E11" s="25">
        <f>IF(OR($A11="",$C11=""),"",IFERROR(AGGREGATE(14,6,'Bid Comparison'!$N$5:$N$104/(('Bid Comparison'!$C$5:$C$104=$A11)*('Bid Comparison'!$N$5:$N$104&gt;0)),1)-$C11,""))</f>
        <v/>
      </c>
      <c r="F11" s="7">
        <f>IF(OR($A11="",$B11=0),"",IFERROR(AGGREGATE(15,6,'Bid Comparison'!$O$5:$O$104/(('Bid Comparison'!$C$5:$C$104=$A11)*('Bid Comparison'!$O$5:$O$104&lt;&gt;"")),1),""))</f>
        <v/>
      </c>
      <c r="G11" s="5">
        <f>IF($A11="","",COUNTIFS('Bid Comparison'!$C$5:$C$104,$A11,'Bid Comparison'!$S$5:$S$104,"&lt;&gt;Ready for comparison",'Bid Comparison'!$S$5:$S$104,"&lt;&gt;"))</f>
        <v/>
      </c>
    </row>
    <row r="12" ht="22" customHeight="1">
      <c r="A12" s="9">
        <f>IF(Assumptions!F11="","",Assumptions!F11)</f>
        <v/>
      </c>
      <c r="B12" s="10">
        <f>IF($A12="","",COUNTIFS('Bid Comparison'!$C$5:$C$104,$A12,'Bid Comparison'!$A$5:$A$104,"?*"))</f>
        <v/>
      </c>
      <c r="C12" s="26">
        <f>IF(OR($A12="",$B12=0),"",IFERROR(AGGREGATE(15,6,'Bid Comparison'!$N$5:$N$104/(('Bid Comparison'!$C$5:$C$104=$A12)*('Bid Comparison'!$N$5:$N$104&gt;0)),1),""))</f>
        <v/>
      </c>
      <c r="D12" s="26">
        <f>IF(OR($A12="",$B12=0),"",IFERROR(SUMIF('Bid Comparison'!$C$5:$C$104,$A12,'Bid Comparison'!$N$5:$N$104)/COUNTIFS('Bid Comparison'!$C$5:$C$104,$A12,'Bid Comparison'!$N$5:$N$104,"&gt;0"),""))</f>
        <v/>
      </c>
      <c r="E12" s="26">
        <f>IF(OR($A12="",$C12=""),"",IFERROR(AGGREGATE(14,6,'Bid Comparison'!$N$5:$N$104/(('Bid Comparison'!$C$5:$C$104=$A12)*('Bid Comparison'!$N$5:$N$104&gt;0)),1)-$C12,""))</f>
        <v/>
      </c>
      <c r="F12" s="12">
        <f>IF(OR($A12="",$B12=0),"",IFERROR(AGGREGATE(15,6,'Bid Comparison'!$O$5:$O$104/(('Bid Comparison'!$C$5:$C$104=$A12)*('Bid Comparison'!$O$5:$O$104&lt;&gt;"")),1),""))</f>
        <v/>
      </c>
      <c r="G12" s="10">
        <f>IF($A12="","",COUNTIFS('Bid Comparison'!$C$5:$C$104,$A12,'Bid Comparison'!$S$5:$S$104,"&lt;&gt;Ready for comparison",'Bid Comparison'!$S$5:$S$104,"&lt;&gt;"))</f>
        <v/>
      </c>
    </row>
    <row r="13" ht="22" customHeight="1">
      <c r="A13" s="4">
        <f>IF(Assumptions!F12="","",Assumptions!F12)</f>
        <v/>
      </c>
      <c r="B13" s="5">
        <f>IF($A13="","",COUNTIFS('Bid Comparison'!$C$5:$C$104,$A13,'Bid Comparison'!$A$5:$A$104,"?*"))</f>
        <v/>
      </c>
      <c r="C13" s="25">
        <f>IF(OR($A13="",$B13=0),"",IFERROR(AGGREGATE(15,6,'Bid Comparison'!$N$5:$N$104/(('Bid Comparison'!$C$5:$C$104=$A13)*('Bid Comparison'!$N$5:$N$104&gt;0)),1),""))</f>
        <v/>
      </c>
      <c r="D13" s="25">
        <f>IF(OR($A13="",$B13=0),"",IFERROR(SUMIF('Bid Comparison'!$C$5:$C$104,$A13,'Bid Comparison'!$N$5:$N$104)/COUNTIFS('Bid Comparison'!$C$5:$C$104,$A13,'Bid Comparison'!$N$5:$N$104,"&gt;0"),""))</f>
        <v/>
      </c>
      <c r="E13" s="25">
        <f>IF(OR($A13="",$C13=""),"",IFERROR(AGGREGATE(14,6,'Bid Comparison'!$N$5:$N$104/(('Bid Comparison'!$C$5:$C$104=$A13)*('Bid Comparison'!$N$5:$N$104&gt;0)),1)-$C13,""))</f>
        <v/>
      </c>
      <c r="F13" s="7">
        <f>IF(OR($A13="",$B13=0),"",IFERROR(AGGREGATE(15,6,'Bid Comparison'!$O$5:$O$104/(('Bid Comparison'!$C$5:$C$104=$A13)*('Bid Comparison'!$O$5:$O$104&lt;&gt;"")),1),""))</f>
        <v/>
      </c>
      <c r="G13" s="5">
        <f>IF($A13="","",COUNTIFS('Bid Comparison'!$C$5:$C$104,$A13,'Bid Comparison'!$S$5:$S$104,"&lt;&gt;Ready for comparison",'Bid Comparison'!$S$5:$S$104,"&lt;&gt;"))</f>
        <v/>
      </c>
    </row>
    <row r="14" ht="22" customHeight="1">
      <c r="A14" s="9">
        <f>IF(Assumptions!F13="","",Assumptions!F13)</f>
        <v/>
      </c>
      <c r="B14" s="10">
        <f>IF($A14="","",COUNTIFS('Bid Comparison'!$C$5:$C$104,$A14,'Bid Comparison'!$A$5:$A$104,"?*"))</f>
        <v/>
      </c>
      <c r="C14" s="26">
        <f>IF(OR($A14="",$B14=0),"",IFERROR(AGGREGATE(15,6,'Bid Comparison'!$N$5:$N$104/(('Bid Comparison'!$C$5:$C$104=$A14)*('Bid Comparison'!$N$5:$N$104&gt;0)),1),""))</f>
        <v/>
      </c>
      <c r="D14" s="26">
        <f>IF(OR($A14="",$B14=0),"",IFERROR(SUMIF('Bid Comparison'!$C$5:$C$104,$A14,'Bid Comparison'!$N$5:$N$104)/COUNTIFS('Bid Comparison'!$C$5:$C$104,$A14,'Bid Comparison'!$N$5:$N$104,"&gt;0"),""))</f>
        <v/>
      </c>
      <c r="E14" s="26">
        <f>IF(OR($A14="",$C14=""),"",IFERROR(AGGREGATE(14,6,'Bid Comparison'!$N$5:$N$104/(('Bid Comparison'!$C$5:$C$104=$A14)*('Bid Comparison'!$N$5:$N$104&gt;0)),1)-$C14,""))</f>
        <v/>
      </c>
      <c r="F14" s="12">
        <f>IF(OR($A14="",$B14=0),"",IFERROR(AGGREGATE(15,6,'Bid Comparison'!$O$5:$O$104/(('Bid Comparison'!$C$5:$C$104=$A14)*('Bid Comparison'!$O$5:$O$104&lt;&gt;"")),1),""))</f>
        <v/>
      </c>
      <c r="G14" s="10">
        <f>IF($A14="","",COUNTIFS('Bid Comparison'!$C$5:$C$104,$A14,'Bid Comparison'!$S$5:$S$104,"&lt;&gt;Ready for comparison",'Bid Comparison'!$S$5:$S$104,"&lt;&gt;"))</f>
        <v/>
      </c>
    </row>
    <row r="15" ht="22" customHeight="1">
      <c r="A15" s="4">
        <f>IF(Assumptions!F14="","",Assumptions!F14)</f>
        <v/>
      </c>
      <c r="B15" s="5">
        <f>IF($A15="","",COUNTIFS('Bid Comparison'!$C$5:$C$104,$A15,'Bid Comparison'!$A$5:$A$104,"?*"))</f>
        <v/>
      </c>
      <c r="C15" s="25">
        <f>IF(OR($A15="",$B15=0),"",IFERROR(AGGREGATE(15,6,'Bid Comparison'!$N$5:$N$104/(('Bid Comparison'!$C$5:$C$104=$A15)*('Bid Comparison'!$N$5:$N$104&gt;0)),1),""))</f>
        <v/>
      </c>
      <c r="D15" s="25">
        <f>IF(OR($A15="",$B15=0),"",IFERROR(SUMIF('Bid Comparison'!$C$5:$C$104,$A15,'Bid Comparison'!$N$5:$N$104)/COUNTIFS('Bid Comparison'!$C$5:$C$104,$A15,'Bid Comparison'!$N$5:$N$104,"&gt;0"),""))</f>
        <v/>
      </c>
      <c r="E15" s="25">
        <f>IF(OR($A15="",$C15=""),"",IFERROR(AGGREGATE(14,6,'Bid Comparison'!$N$5:$N$104/(('Bid Comparison'!$C$5:$C$104=$A15)*('Bid Comparison'!$N$5:$N$104&gt;0)),1)-$C15,""))</f>
        <v/>
      </c>
      <c r="F15" s="7">
        <f>IF(OR($A15="",$B15=0),"",IFERROR(AGGREGATE(15,6,'Bid Comparison'!$O$5:$O$104/(('Bid Comparison'!$C$5:$C$104=$A15)*('Bid Comparison'!$O$5:$O$104&lt;&gt;"")),1),""))</f>
        <v/>
      </c>
      <c r="G15" s="5">
        <f>IF($A15="","",COUNTIFS('Bid Comparison'!$C$5:$C$104,$A15,'Bid Comparison'!$S$5:$S$104,"&lt;&gt;Ready for comparison",'Bid Comparison'!$S$5:$S$104,"&lt;&gt;"))</f>
        <v/>
      </c>
    </row>
    <row r="16" ht="22" customHeight="1">
      <c r="A16" s="9">
        <f>IF(Assumptions!F15="","",Assumptions!F15)</f>
        <v/>
      </c>
      <c r="B16" s="10">
        <f>IF($A16="","",COUNTIFS('Bid Comparison'!$C$5:$C$104,$A16,'Bid Comparison'!$A$5:$A$104,"?*"))</f>
        <v/>
      </c>
      <c r="C16" s="26">
        <f>IF(OR($A16="",$B16=0),"",IFERROR(AGGREGATE(15,6,'Bid Comparison'!$N$5:$N$104/(('Bid Comparison'!$C$5:$C$104=$A16)*('Bid Comparison'!$N$5:$N$104&gt;0)),1),""))</f>
        <v/>
      </c>
      <c r="D16" s="26">
        <f>IF(OR($A16="",$B16=0),"",IFERROR(SUMIF('Bid Comparison'!$C$5:$C$104,$A16,'Bid Comparison'!$N$5:$N$104)/COUNTIFS('Bid Comparison'!$C$5:$C$104,$A16,'Bid Comparison'!$N$5:$N$104,"&gt;0"),""))</f>
        <v/>
      </c>
      <c r="E16" s="26">
        <f>IF(OR($A16="",$C16=""),"",IFERROR(AGGREGATE(14,6,'Bid Comparison'!$N$5:$N$104/(('Bid Comparison'!$C$5:$C$104=$A16)*('Bid Comparison'!$N$5:$N$104&gt;0)),1)-$C16,""))</f>
        <v/>
      </c>
      <c r="F16" s="12">
        <f>IF(OR($A16="",$B16=0),"",IFERROR(AGGREGATE(15,6,'Bid Comparison'!$O$5:$O$104/(('Bid Comparison'!$C$5:$C$104=$A16)*('Bid Comparison'!$O$5:$O$104&lt;&gt;"")),1),""))</f>
        <v/>
      </c>
      <c r="G16" s="10">
        <f>IF($A16="","",COUNTIFS('Bid Comparison'!$C$5:$C$104,$A16,'Bid Comparison'!$S$5:$S$104,"&lt;&gt;Ready for comparison",'Bid Comparison'!$S$5:$S$104,"&lt;&gt;"))</f>
        <v/>
      </c>
    </row>
    <row r="17" ht="22" customHeight="1">
      <c r="A17" s="4">
        <f>IF(Assumptions!F16="","",Assumptions!F16)</f>
        <v/>
      </c>
      <c r="B17" s="5">
        <f>IF($A17="","",COUNTIFS('Bid Comparison'!$C$5:$C$104,$A17,'Bid Comparison'!$A$5:$A$104,"?*"))</f>
        <v/>
      </c>
      <c r="C17" s="25">
        <f>IF(OR($A17="",$B17=0),"",IFERROR(AGGREGATE(15,6,'Bid Comparison'!$N$5:$N$104/(('Bid Comparison'!$C$5:$C$104=$A17)*('Bid Comparison'!$N$5:$N$104&gt;0)),1),""))</f>
        <v/>
      </c>
      <c r="D17" s="25">
        <f>IF(OR($A17="",$B17=0),"",IFERROR(SUMIF('Bid Comparison'!$C$5:$C$104,$A17,'Bid Comparison'!$N$5:$N$104)/COUNTIFS('Bid Comparison'!$C$5:$C$104,$A17,'Bid Comparison'!$N$5:$N$104,"&gt;0"),""))</f>
        <v/>
      </c>
      <c r="E17" s="25">
        <f>IF(OR($A17="",$C17=""),"",IFERROR(AGGREGATE(14,6,'Bid Comparison'!$N$5:$N$104/(('Bid Comparison'!$C$5:$C$104=$A17)*('Bid Comparison'!$N$5:$N$104&gt;0)),1)-$C17,""))</f>
        <v/>
      </c>
      <c r="F17" s="7">
        <f>IF(OR($A17="",$B17=0),"",IFERROR(AGGREGATE(15,6,'Bid Comparison'!$O$5:$O$104/(('Bid Comparison'!$C$5:$C$104=$A17)*('Bid Comparison'!$O$5:$O$104&lt;&gt;"")),1),""))</f>
        <v/>
      </c>
      <c r="G17" s="5">
        <f>IF($A17="","",COUNTIFS('Bid Comparison'!$C$5:$C$104,$A17,'Bid Comparison'!$S$5:$S$104,"&lt;&gt;Ready for comparison",'Bid Comparison'!$S$5:$S$104,"&lt;&gt;"))</f>
        <v/>
      </c>
    </row>
    <row r="18" ht="22" customHeight="1">
      <c r="A18" s="9">
        <f>IF(Assumptions!F17="","",Assumptions!F17)</f>
        <v/>
      </c>
      <c r="B18" s="10">
        <f>IF($A18="","",COUNTIFS('Bid Comparison'!$C$5:$C$104,$A18,'Bid Comparison'!$A$5:$A$104,"?*"))</f>
        <v/>
      </c>
      <c r="C18" s="26">
        <f>IF(OR($A18="",$B18=0),"",IFERROR(AGGREGATE(15,6,'Bid Comparison'!$N$5:$N$104/(('Bid Comparison'!$C$5:$C$104=$A18)*('Bid Comparison'!$N$5:$N$104&gt;0)),1),""))</f>
        <v/>
      </c>
      <c r="D18" s="26">
        <f>IF(OR($A18="",$B18=0),"",IFERROR(SUMIF('Bid Comparison'!$C$5:$C$104,$A18,'Bid Comparison'!$N$5:$N$104)/COUNTIFS('Bid Comparison'!$C$5:$C$104,$A18,'Bid Comparison'!$N$5:$N$104,"&gt;0"),""))</f>
        <v/>
      </c>
      <c r="E18" s="26">
        <f>IF(OR($A18="",$C18=""),"",IFERROR(AGGREGATE(14,6,'Bid Comparison'!$N$5:$N$104/(('Bid Comparison'!$C$5:$C$104=$A18)*('Bid Comparison'!$N$5:$N$104&gt;0)),1)-$C18,""))</f>
        <v/>
      </c>
      <c r="F18" s="12">
        <f>IF(OR($A18="",$B18=0),"",IFERROR(AGGREGATE(15,6,'Bid Comparison'!$O$5:$O$104/(('Bid Comparison'!$C$5:$C$104=$A18)*('Bid Comparison'!$O$5:$O$104&lt;&gt;"")),1),""))</f>
        <v/>
      </c>
      <c r="G18" s="10">
        <f>IF($A18="","",COUNTIFS('Bid Comparison'!$C$5:$C$104,$A18,'Bid Comparison'!$S$5:$S$104,"&lt;&gt;Ready for comparison",'Bid Comparison'!$S$5:$S$104,"&lt;&gt;"))</f>
        <v/>
      </c>
    </row>
    <row r="19" ht="22" customHeight="1">
      <c r="A19" s="4">
        <f>IF(Assumptions!F18="","",Assumptions!F18)</f>
        <v/>
      </c>
      <c r="B19" s="5">
        <f>IF($A19="","",COUNTIFS('Bid Comparison'!$C$5:$C$104,$A19,'Bid Comparison'!$A$5:$A$104,"?*"))</f>
        <v/>
      </c>
      <c r="C19" s="25">
        <f>IF(OR($A19="",$B19=0),"",IFERROR(AGGREGATE(15,6,'Bid Comparison'!$N$5:$N$104/(('Bid Comparison'!$C$5:$C$104=$A19)*('Bid Comparison'!$N$5:$N$104&gt;0)),1),""))</f>
        <v/>
      </c>
      <c r="D19" s="25">
        <f>IF(OR($A19="",$B19=0),"",IFERROR(SUMIF('Bid Comparison'!$C$5:$C$104,$A19,'Bid Comparison'!$N$5:$N$104)/COUNTIFS('Bid Comparison'!$C$5:$C$104,$A19,'Bid Comparison'!$N$5:$N$104,"&gt;0"),""))</f>
        <v/>
      </c>
      <c r="E19" s="25">
        <f>IF(OR($A19="",$C19=""),"",IFERROR(AGGREGATE(14,6,'Bid Comparison'!$N$5:$N$104/(('Bid Comparison'!$C$5:$C$104=$A19)*('Bid Comparison'!$N$5:$N$104&gt;0)),1)-$C19,""))</f>
        <v/>
      </c>
      <c r="F19" s="7">
        <f>IF(OR($A19="",$B19=0),"",IFERROR(AGGREGATE(15,6,'Bid Comparison'!$O$5:$O$104/(('Bid Comparison'!$C$5:$C$104=$A19)*('Bid Comparison'!$O$5:$O$104&lt;&gt;"")),1),""))</f>
        <v/>
      </c>
      <c r="G19" s="5">
        <f>IF($A19="","",COUNTIFS('Bid Comparison'!$C$5:$C$104,$A19,'Bid Comparison'!$S$5:$S$104,"&lt;&gt;Ready for comparison",'Bid Comparison'!$S$5:$S$104,"&lt;&gt;"))</f>
        <v/>
      </c>
    </row>
    <row r="20" ht="22" customHeight="1">
      <c r="A20" s="9">
        <f>IF(Assumptions!F19="","",Assumptions!F19)</f>
        <v/>
      </c>
      <c r="B20" s="10">
        <f>IF($A20="","",COUNTIFS('Bid Comparison'!$C$5:$C$104,$A20,'Bid Comparison'!$A$5:$A$104,"?*"))</f>
        <v/>
      </c>
      <c r="C20" s="26">
        <f>IF(OR($A20="",$B20=0),"",IFERROR(AGGREGATE(15,6,'Bid Comparison'!$N$5:$N$104/(('Bid Comparison'!$C$5:$C$104=$A20)*('Bid Comparison'!$N$5:$N$104&gt;0)),1),""))</f>
        <v/>
      </c>
      <c r="D20" s="26">
        <f>IF(OR($A20="",$B20=0),"",IFERROR(SUMIF('Bid Comparison'!$C$5:$C$104,$A20,'Bid Comparison'!$N$5:$N$104)/COUNTIFS('Bid Comparison'!$C$5:$C$104,$A20,'Bid Comparison'!$N$5:$N$104,"&gt;0"),""))</f>
        <v/>
      </c>
      <c r="E20" s="26">
        <f>IF(OR($A20="",$C20=""),"",IFERROR(AGGREGATE(14,6,'Bid Comparison'!$N$5:$N$104/(('Bid Comparison'!$C$5:$C$104=$A20)*('Bid Comparison'!$N$5:$N$104&gt;0)),1)-$C20,""))</f>
        <v/>
      </c>
      <c r="F20" s="12">
        <f>IF(OR($A20="",$B20=0),"",IFERROR(AGGREGATE(15,6,'Bid Comparison'!$O$5:$O$104/(('Bid Comparison'!$C$5:$C$104=$A20)*('Bid Comparison'!$O$5:$O$104&lt;&gt;"")),1),""))</f>
        <v/>
      </c>
      <c r="G20" s="10">
        <f>IF($A20="","",COUNTIFS('Bid Comparison'!$C$5:$C$104,$A20,'Bid Comparison'!$S$5:$S$104,"&lt;&gt;Ready for comparison",'Bid Comparison'!$S$5:$S$104,"&lt;&gt;"))</f>
        <v/>
      </c>
    </row>
    <row r="21" ht="22" customHeight="1">
      <c r="A21" s="4">
        <f>IF(Assumptions!F20="","",Assumptions!F20)</f>
        <v/>
      </c>
      <c r="B21" s="5">
        <f>IF($A21="","",COUNTIFS('Bid Comparison'!$C$5:$C$104,$A21,'Bid Comparison'!$A$5:$A$104,"?*"))</f>
        <v/>
      </c>
      <c r="C21" s="25">
        <f>IF(OR($A21="",$B21=0),"",IFERROR(AGGREGATE(15,6,'Bid Comparison'!$N$5:$N$104/(('Bid Comparison'!$C$5:$C$104=$A21)*('Bid Comparison'!$N$5:$N$104&gt;0)),1),""))</f>
        <v/>
      </c>
      <c r="D21" s="25">
        <f>IF(OR($A21="",$B21=0),"",IFERROR(SUMIF('Bid Comparison'!$C$5:$C$104,$A21,'Bid Comparison'!$N$5:$N$104)/COUNTIFS('Bid Comparison'!$C$5:$C$104,$A21,'Bid Comparison'!$N$5:$N$104,"&gt;0"),""))</f>
        <v/>
      </c>
      <c r="E21" s="25">
        <f>IF(OR($A21="",$C21=""),"",IFERROR(AGGREGATE(14,6,'Bid Comparison'!$N$5:$N$104/(('Bid Comparison'!$C$5:$C$104=$A21)*('Bid Comparison'!$N$5:$N$104&gt;0)),1)-$C21,""))</f>
        <v/>
      </c>
      <c r="F21" s="7">
        <f>IF(OR($A21="",$B21=0),"",IFERROR(AGGREGATE(15,6,'Bid Comparison'!$O$5:$O$104/(('Bid Comparison'!$C$5:$C$104=$A21)*('Bid Comparison'!$O$5:$O$104&lt;&gt;"")),1),""))</f>
        <v/>
      </c>
      <c r="G21" s="5">
        <f>IF($A21="","",COUNTIFS('Bid Comparison'!$C$5:$C$104,$A21,'Bid Comparison'!$S$5:$S$104,"&lt;&gt;Ready for comparison",'Bid Comparison'!$S$5:$S$104,"&lt;&gt;"))</f>
        <v/>
      </c>
    </row>
    <row r="22" ht="22" customHeight="1">
      <c r="A22" s="9">
        <f>IF(Assumptions!F21="","",Assumptions!F21)</f>
        <v/>
      </c>
      <c r="B22" s="10">
        <f>IF($A22="","",COUNTIFS('Bid Comparison'!$C$5:$C$104,$A22,'Bid Comparison'!$A$5:$A$104,"?*"))</f>
        <v/>
      </c>
      <c r="C22" s="26">
        <f>IF(OR($A22="",$B22=0),"",IFERROR(AGGREGATE(15,6,'Bid Comparison'!$N$5:$N$104/(('Bid Comparison'!$C$5:$C$104=$A22)*('Bid Comparison'!$N$5:$N$104&gt;0)),1),""))</f>
        <v/>
      </c>
      <c r="D22" s="26">
        <f>IF(OR($A22="",$B22=0),"",IFERROR(SUMIF('Bid Comparison'!$C$5:$C$104,$A22,'Bid Comparison'!$N$5:$N$104)/COUNTIFS('Bid Comparison'!$C$5:$C$104,$A22,'Bid Comparison'!$N$5:$N$104,"&gt;0"),""))</f>
        <v/>
      </c>
      <c r="E22" s="26">
        <f>IF(OR($A22="",$C22=""),"",IFERROR(AGGREGATE(14,6,'Bid Comparison'!$N$5:$N$104/(('Bid Comparison'!$C$5:$C$104=$A22)*('Bid Comparison'!$N$5:$N$104&gt;0)),1)-$C22,""))</f>
        <v/>
      </c>
      <c r="F22" s="12">
        <f>IF(OR($A22="",$B22=0),"",IFERROR(AGGREGATE(15,6,'Bid Comparison'!$O$5:$O$104/(('Bid Comparison'!$C$5:$C$104=$A22)*('Bid Comparison'!$O$5:$O$104&lt;&gt;"")),1),""))</f>
        <v/>
      </c>
      <c r="G22" s="10">
        <f>IF($A22="","",COUNTIFS('Bid Comparison'!$C$5:$C$104,$A22,'Bid Comparison'!$S$5:$S$104,"&lt;&gt;Ready for comparison",'Bid Comparison'!$S$5:$S$104,"&lt;&gt;"))</f>
        <v/>
      </c>
    </row>
    <row r="23" ht="22" customHeight="1">
      <c r="A23" s="4">
        <f>IF(Assumptions!F22="","",Assumptions!F22)</f>
        <v/>
      </c>
      <c r="B23" s="5">
        <f>IF($A23="","",COUNTIFS('Bid Comparison'!$C$5:$C$104,$A23,'Bid Comparison'!$A$5:$A$104,"?*"))</f>
        <v/>
      </c>
      <c r="C23" s="25">
        <f>IF(OR($A23="",$B23=0),"",IFERROR(AGGREGATE(15,6,'Bid Comparison'!$N$5:$N$104/(('Bid Comparison'!$C$5:$C$104=$A23)*('Bid Comparison'!$N$5:$N$104&gt;0)),1),""))</f>
        <v/>
      </c>
      <c r="D23" s="25">
        <f>IF(OR($A23="",$B23=0),"",IFERROR(SUMIF('Bid Comparison'!$C$5:$C$104,$A23,'Bid Comparison'!$N$5:$N$104)/COUNTIFS('Bid Comparison'!$C$5:$C$104,$A23,'Bid Comparison'!$N$5:$N$104,"&gt;0"),""))</f>
        <v/>
      </c>
      <c r="E23" s="25">
        <f>IF(OR($A23="",$C23=""),"",IFERROR(AGGREGATE(14,6,'Bid Comparison'!$N$5:$N$104/(('Bid Comparison'!$C$5:$C$104=$A23)*('Bid Comparison'!$N$5:$N$104&gt;0)),1)-$C23,""))</f>
        <v/>
      </c>
      <c r="F23" s="7">
        <f>IF(OR($A23="",$B23=0),"",IFERROR(AGGREGATE(15,6,'Bid Comparison'!$O$5:$O$104/(('Bid Comparison'!$C$5:$C$104=$A23)*('Bid Comparison'!$O$5:$O$104&lt;&gt;"")),1),""))</f>
        <v/>
      </c>
      <c r="G23" s="5">
        <f>IF($A23="","",COUNTIFS('Bid Comparison'!$C$5:$C$104,$A23,'Bid Comparison'!$S$5:$S$104,"&lt;&gt;Ready for comparison",'Bid Comparison'!$S$5:$S$104,"&lt;&gt;"))</f>
        <v/>
      </c>
    </row>
    <row r="24" ht="22" customHeight="1">
      <c r="A24" s="9">
        <f>IF(Assumptions!F23="","",Assumptions!F23)</f>
        <v/>
      </c>
      <c r="B24" s="10">
        <f>IF($A24="","",COUNTIFS('Bid Comparison'!$C$5:$C$104,$A24,'Bid Comparison'!$A$5:$A$104,"?*"))</f>
        <v/>
      </c>
      <c r="C24" s="26">
        <f>IF(OR($A24="",$B24=0),"",IFERROR(AGGREGATE(15,6,'Bid Comparison'!$N$5:$N$104/(('Bid Comparison'!$C$5:$C$104=$A24)*('Bid Comparison'!$N$5:$N$104&gt;0)),1),""))</f>
        <v/>
      </c>
      <c r="D24" s="26">
        <f>IF(OR($A24="",$B24=0),"",IFERROR(SUMIF('Bid Comparison'!$C$5:$C$104,$A24,'Bid Comparison'!$N$5:$N$104)/COUNTIFS('Bid Comparison'!$C$5:$C$104,$A24,'Bid Comparison'!$N$5:$N$104,"&gt;0"),""))</f>
        <v/>
      </c>
      <c r="E24" s="26">
        <f>IF(OR($A24="",$C24=""),"",IFERROR(AGGREGATE(14,6,'Bid Comparison'!$N$5:$N$104/(('Bid Comparison'!$C$5:$C$104=$A24)*('Bid Comparison'!$N$5:$N$104&gt;0)),1)-$C24,""))</f>
        <v/>
      </c>
      <c r="F24" s="12">
        <f>IF(OR($A24="",$B24=0),"",IFERROR(AGGREGATE(15,6,'Bid Comparison'!$O$5:$O$104/(('Bid Comparison'!$C$5:$C$104=$A24)*('Bid Comparison'!$O$5:$O$104&lt;&gt;"")),1),""))</f>
        <v/>
      </c>
      <c r="G24" s="10">
        <f>IF($A24="","",COUNTIFS('Bid Comparison'!$C$5:$C$104,$A24,'Bid Comparison'!$S$5:$S$104,"&lt;&gt;Ready for comparison",'Bid Comparison'!$S$5:$S$104,"&lt;&gt;"))</f>
        <v/>
      </c>
    </row>
    <row r="25" ht="22" customHeight="1">
      <c r="A25" s="4">
        <f>IF(Assumptions!F24="","",Assumptions!F24)</f>
        <v/>
      </c>
      <c r="B25" s="5">
        <f>IF($A25="","",COUNTIFS('Bid Comparison'!$C$5:$C$104,$A25,'Bid Comparison'!$A$5:$A$104,"?*"))</f>
        <v/>
      </c>
      <c r="C25" s="25">
        <f>IF(OR($A25="",$B25=0),"",IFERROR(AGGREGATE(15,6,'Bid Comparison'!$N$5:$N$104/(('Bid Comparison'!$C$5:$C$104=$A25)*('Bid Comparison'!$N$5:$N$104&gt;0)),1),""))</f>
        <v/>
      </c>
      <c r="D25" s="25">
        <f>IF(OR($A25="",$B25=0),"",IFERROR(SUMIF('Bid Comparison'!$C$5:$C$104,$A25,'Bid Comparison'!$N$5:$N$104)/COUNTIFS('Bid Comparison'!$C$5:$C$104,$A25,'Bid Comparison'!$N$5:$N$104,"&gt;0"),""))</f>
        <v/>
      </c>
      <c r="E25" s="25">
        <f>IF(OR($A25="",$C25=""),"",IFERROR(AGGREGATE(14,6,'Bid Comparison'!$N$5:$N$104/(('Bid Comparison'!$C$5:$C$104=$A25)*('Bid Comparison'!$N$5:$N$104&gt;0)),1)-$C25,""))</f>
        <v/>
      </c>
      <c r="F25" s="7">
        <f>IF(OR($A25="",$B25=0),"",IFERROR(AGGREGATE(15,6,'Bid Comparison'!$O$5:$O$104/(('Bid Comparison'!$C$5:$C$104=$A25)*('Bid Comparison'!$O$5:$O$104&lt;&gt;"")),1),""))</f>
        <v/>
      </c>
      <c r="G25" s="5">
        <f>IF($A25="","",COUNTIFS('Bid Comparison'!$C$5:$C$104,$A25,'Bid Comparison'!$S$5:$S$104,"&lt;&gt;Ready for comparison",'Bid Comparison'!$S$5:$S$104,"&lt;&gt;"))</f>
        <v/>
      </c>
    </row>
    <row r="26" ht="22" customHeight="1">
      <c r="A26" s="9">
        <f>IF(Assumptions!F25="","",Assumptions!F25)</f>
        <v/>
      </c>
      <c r="B26" s="10">
        <f>IF($A26="","",COUNTIFS('Bid Comparison'!$C$5:$C$104,$A26,'Bid Comparison'!$A$5:$A$104,"?*"))</f>
        <v/>
      </c>
      <c r="C26" s="26">
        <f>IF(OR($A26="",$B26=0),"",IFERROR(AGGREGATE(15,6,'Bid Comparison'!$N$5:$N$104/(('Bid Comparison'!$C$5:$C$104=$A26)*('Bid Comparison'!$N$5:$N$104&gt;0)),1),""))</f>
        <v/>
      </c>
      <c r="D26" s="26">
        <f>IF(OR($A26="",$B26=0),"",IFERROR(SUMIF('Bid Comparison'!$C$5:$C$104,$A26,'Bid Comparison'!$N$5:$N$104)/COUNTIFS('Bid Comparison'!$C$5:$C$104,$A26,'Bid Comparison'!$N$5:$N$104,"&gt;0"),""))</f>
        <v/>
      </c>
      <c r="E26" s="26">
        <f>IF(OR($A26="",$C26=""),"",IFERROR(AGGREGATE(14,6,'Bid Comparison'!$N$5:$N$104/(('Bid Comparison'!$C$5:$C$104=$A26)*('Bid Comparison'!$N$5:$N$104&gt;0)),1)-$C26,""))</f>
        <v/>
      </c>
      <c r="F26" s="12">
        <f>IF(OR($A26="",$B26=0),"",IFERROR(AGGREGATE(15,6,'Bid Comparison'!$O$5:$O$104/(('Bid Comparison'!$C$5:$C$104=$A26)*('Bid Comparison'!$O$5:$O$104&lt;&gt;"")),1),""))</f>
        <v/>
      </c>
      <c r="G26" s="10">
        <f>IF($A26="","",COUNTIFS('Bid Comparison'!$C$5:$C$104,$A26,'Bid Comparison'!$S$5:$S$104,"&lt;&gt;Ready for comparison",'Bid Comparison'!$S$5:$S$104,"&lt;&gt;"))</f>
        <v/>
      </c>
    </row>
    <row r="27" ht="22" customHeight="1">
      <c r="A27" s="4">
        <f>IF(Assumptions!F26="","",Assumptions!F26)</f>
        <v/>
      </c>
      <c r="B27" s="5">
        <f>IF($A27="","",COUNTIFS('Bid Comparison'!$C$5:$C$104,$A27,'Bid Comparison'!$A$5:$A$104,"?*"))</f>
        <v/>
      </c>
      <c r="C27" s="25">
        <f>IF(OR($A27="",$B27=0),"",IFERROR(AGGREGATE(15,6,'Bid Comparison'!$N$5:$N$104/(('Bid Comparison'!$C$5:$C$104=$A27)*('Bid Comparison'!$N$5:$N$104&gt;0)),1),""))</f>
        <v/>
      </c>
      <c r="D27" s="25">
        <f>IF(OR($A27="",$B27=0),"",IFERROR(SUMIF('Bid Comparison'!$C$5:$C$104,$A27,'Bid Comparison'!$N$5:$N$104)/COUNTIFS('Bid Comparison'!$C$5:$C$104,$A27,'Bid Comparison'!$N$5:$N$104,"&gt;0"),""))</f>
        <v/>
      </c>
      <c r="E27" s="25">
        <f>IF(OR($A27="",$C27=""),"",IFERROR(AGGREGATE(14,6,'Bid Comparison'!$N$5:$N$104/(('Bid Comparison'!$C$5:$C$104=$A27)*('Bid Comparison'!$N$5:$N$104&gt;0)),1)-$C27,""))</f>
        <v/>
      </c>
      <c r="F27" s="7">
        <f>IF(OR($A27="",$B27=0),"",IFERROR(AGGREGATE(15,6,'Bid Comparison'!$O$5:$O$104/(('Bid Comparison'!$C$5:$C$104=$A27)*('Bid Comparison'!$O$5:$O$104&lt;&gt;"")),1),""))</f>
        <v/>
      </c>
      <c r="G27" s="5">
        <f>IF($A27="","",COUNTIFS('Bid Comparison'!$C$5:$C$104,$A27,'Bid Comparison'!$S$5:$S$104,"&lt;&gt;Ready for comparison",'Bid Comparison'!$S$5:$S$104,"&lt;&gt;"))</f>
        <v/>
      </c>
    </row>
    <row r="28" ht="22" customHeight="1">
      <c r="A28" s="9">
        <f>IF(Assumptions!F27="","",Assumptions!F27)</f>
        <v/>
      </c>
      <c r="B28" s="10">
        <f>IF($A28="","",COUNTIFS('Bid Comparison'!$C$5:$C$104,$A28,'Bid Comparison'!$A$5:$A$104,"?*"))</f>
        <v/>
      </c>
      <c r="C28" s="26">
        <f>IF(OR($A28="",$B28=0),"",IFERROR(AGGREGATE(15,6,'Bid Comparison'!$N$5:$N$104/(('Bid Comparison'!$C$5:$C$104=$A28)*('Bid Comparison'!$N$5:$N$104&gt;0)),1),""))</f>
        <v/>
      </c>
      <c r="D28" s="26">
        <f>IF(OR($A28="",$B28=0),"",IFERROR(SUMIF('Bid Comparison'!$C$5:$C$104,$A28,'Bid Comparison'!$N$5:$N$104)/COUNTIFS('Bid Comparison'!$C$5:$C$104,$A28,'Bid Comparison'!$N$5:$N$104,"&gt;0"),""))</f>
        <v/>
      </c>
      <c r="E28" s="26">
        <f>IF(OR($A28="",$C28=""),"",IFERROR(AGGREGATE(14,6,'Bid Comparison'!$N$5:$N$104/(('Bid Comparison'!$C$5:$C$104=$A28)*('Bid Comparison'!$N$5:$N$104&gt;0)),1)-$C28,""))</f>
        <v/>
      </c>
      <c r="F28" s="12">
        <f>IF(OR($A28="",$B28=0),"",IFERROR(AGGREGATE(15,6,'Bid Comparison'!$O$5:$O$104/(('Bid Comparison'!$C$5:$C$104=$A28)*('Bid Comparison'!$O$5:$O$104&lt;&gt;"")),1),""))</f>
        <v/>
      </c>
      <c r="G28" s="10">
        <f>IF($A28="","",COUNTIFS('Bid Comparison'!$C$5:$C$104,$A28,'Bid Comparison'!$S$5:$S$104,"&lt;&gt;Ready for comparison",'Bid Comparison'!$S$5:$S$104,"&lt;&gt;"))</f>
        <v/>
      </c>
    </row>
    <row r="29" ht="22" customHeight="1">
      <c r="A29" s="4">
        <f>IF(Assumptions!F28="","",Assumptions!F28)</f>
        <v/>
      </c>
      <c r="B29" s="5">
        <f>IF($A29="","",COUNTIFS('Bid Comparison'!$C$5:$C$104,$A29,'Bid Comparison'!$A$5:$A$104,"?*"))</f>
        <v/>
      </c>
      <c r="C29" s="25">
        <f>IF(OR($A29="",$B29=0),"",IFERROR(AGGREGATE(15,6,'Bid Comparison'!$N$5:$N$104/(('Bid Comparison'!$C$5:$C$104=$A29)*('Bid Comparison'!$N$5:$N$104&gt;0)),1),""))</f>
        <v/>
      </c>
      <c r="D29" s="25">
        <f>IF(OR($A29="",$B29=0),"",IFERROR(SUMIF('Bid Comparison'!$C$5:$C$104,$A29,'Bid Comparison'!$N$5:$N$104)/COUNTIFS('Bid Comparison'!$C$5:$C$104,$A29,'Bid Comparison'!$N$5:$N$104,"&gt;0"),""))</f>
        <v/>
      </c>
      <c r="E29" s="25">
        <f>IF(OR($A29="",$C29=""),"",IFERROR(AGGREGATE(14,6,'Bid Comparison'!$N$5:$N$104/(('Bid Comparison'!$C$5:$C$104=$A29)*('Bid Comparison'!$N$5:$N$104&gt;0)),1)-$C29,""))</f>
        <v/>
      </c>
      <c r="F29" s="7">
        <f>IF(OR($A29="",$B29=0),"",IFERROR(AGGREGATE(15,6,'Bid Comparison'!$O$5:$O$104/(('Bid Comparison'!$C$5:$C$104=$A29)*('Bid Comparison'!$O$5:$O$104&lt;&gt;"")),1),""))</f>
        <v/>
      </c>
      <c r="G29" s="5">
        <f>IF($A29="","",COUNTIFS('Bid Comparison'!$C$5:$C$104,$A29,'Bid Comparison'!$S$5:$S$104,"&lt;&gt;Ready for comparison",'Bid Comparison'!$S$5:$S$104,"&lt;&gt;"))</f>
        <v/>
      </c>
    </row>
    <row r="30" ht="22" customHeight="1">
      <c r="A30" s="9">
        <f>IF(Assumptions!F29="","",Assumptions!F29)</f>
        <v/>
      </c>
      <c r="B30" s="10">
        <f>IF($A30="","",COUNTIFS('Bid Comparison'!$C$5:$C$104,$A30,'Bid Comparison'!$A$5:$A$104,"?*"))</f>
        <v/>
      </c>
      <c r="C30" s="26">
        <f>IF(OR($A30="",$B30=0),"",IFERROR(AGGREGATE(15,6,'Bid Comparison'!$N$5:$N$104/(('Bid Comparison'!$C$5:$C$104=$A30)*('Bid Comparison'!$N$5:$N$104&gt;0)),1),""))</f>
        <v/>
      </c>
      <c r="D30" s="26">
        <f>IF(OR($A30="",$B30=0),"",IFERROR(SUMIF('Bid Comparison'!$C$5:$C$104,$A30,'Bid Comparison'!$N$5:$N$104)/COUNTIFS('Bid Comparison'!$C$5:$C$104,$A30,'Bid Comparison'!$N$5:$N$104,"&gt;0"),""))</f>
        <v/>
      </c>
      <c r="E30" s="26">
        <f>IF(OR($A30="",$C30=""),"",IFERROR(AGGREGATE(14,6,'Bid Comparison'!$N$5:$N$104/(('Bid Comparison'!$C$5:$C$104=$A30)*('Bid Comparison'!$N$5:$N$104&gt;0)),1)-$C30,""))</f>
        <v/>
      </c>
      <c r="F30" s="12">
        <f>IF(OR($A30="",$B30=0),"",IFERROR(AGGREGATE(15,6,'Bid Comparison'!$O$5:$O$104/(('Bid Comparison'!$C$5:$C$104=$A30)*('Bid Comparison'!$O$5:$O$104&lt;&gt;"")),1),""))</f>
        <v/>
      </c>
      <c r="G30" s="10">
        <f>IF($A30="","",COUNTIFS('Bid Comparison'!$C$5:$C$104,$A30,'Bid Comparison'!$S$5:$S$104,"&lt;&gt;Ready for comparison",'Bid Comparison'!$S$5:$S$104,"&lt;&gt;"))</f>
        <v/>
      </c>
    </row>
    <row r="31" ht="22" customHeight="1">
      <c r="A31" s="4">
        <f>IF(Assumptions!F30="","",Assumptions!F30)</f>
        <v/>
      </c>
      <c r="B31" s="5">
        <f>IF($A31="","",COUNTIFS('Bid Comparison'!$C$5:$C$104,$A31,'Bid Comparison'!$A$5:$A$104,"?*"))</f>
        <v/>
      </c>
      <c r="C31" s="25">
        <f>IF(OR($A31="",$B31=0),"",IFERROR(AGGREGATE(15,6,'Bid Comparison'!$N$5:$N$104/(('Bid Comparison'!$C$5:$C$104=$A31)*('Bid Comparison'!$N$5:$N$104&gt;0)),1),""))</f>
        <v/>
      </c>
      <c r="D31" s="25">
        <f>IF(OR($A31="",$B31=0),"",IFERROR(SUMIF('Bid Comparison'!$C$5:$C$104,$A31,'Bid Comparison'!$N$5:$N$104)/COUNTIFS('Bid Comparison'!$C$5:$C$104,$A31,'Bid Comparison'!$N$5:$N$104,"&gt;0"),""))</f>
        <v/>
      </c>
      <c r="E31" s="25">
        <f>IF(OR($A31="",$C31=""),"",IFERROR(AGGREGATE(14,6,'Bid Comparison'!$N$5:$N$104/(('Bid Comparison'!$C$5:$C$104=$A31)*('Bid Comparison'!$N$5:$N$104&gt;0)),1)-$C31,""))</f>
        <v/>
      </c>
      <c r="F31" s="7">
        <f>IF(OR($A31="",$B31=0),"",IFERROR(AGGREGATE(15,6,'Bid Comparison'!$O$5:$O$104/(('Bid Comparison'!$C$5:$C$104=$A31)*('Bid Comparison'!$O$5:$O$104&lt;&gt;"")),1),""))</f>
        <v/>
      </c>
      <c r="G31" s="5">
        <f>IF($A31="","",COUNTIFS('Bid Comparison'!$C$5:$C$104,$A31,'Bid Comparison'!$S$5:$S$104,"&lt;&gt;Ready for comparison",'Bid Comparison'!$S$5:$S$104,"&lt;&gt;"))</f>
        <v/>
      </c>
    </row>
    <row r="32" ht="22" customHeight="1">
      <c r="A32" s="9">
        <f>IF(Assumptions!F31="","",Assumptions!F31)</f>
        <v/>
      </c>
      <c r="B32" s="10">
        <f>IF($A32="","",COUNTIFS('Bid Comparison'!$C$5:$C$104,$A32,'Bid Comparison'!$A$5:$A$104,"?*"))</f>
        <v/>
      </c>
      <c r="C32" s="26">
        <f>IF(OR($A32="",$B32=0),"",IFERROR(AGGREGATE(15,6,'Bid Comparison'!$N$5:$N$104/(('Bid Comparison'!$C$5:$C$104=$A32)*('Bid Comparison'!$N$5:$N$104&gt;0)),1),""))</f>
        <v/>
      </c>
      <c r="D32" s="26">
        <f>IF(OR($A32="",$B32=0),"",IFERROR(SUMIF('Bid Comparison'!$C$5:$C$104,$A32,'Bid Comparison'!$N$5:$N$104)/COUNTIFS('Bid Comparison'!$C$5:$C$104,$A32,'Bid Comparison'!$N$5:$N$104,"&gt;0"),""))</f>
        <v/>
      </c>
      <c r="E32" s="26">
        <f>IF(OR($A32="",$C32=""),"",IFERROR(AGGREGATE(14,6,'Bid Comparison'!$N$5:$N$104/(('Bid Comparison'!$C$5:$C$104=$A32)*('Bid Comparison'!$N$5:$N$104&gt;0)),1)-$C32,""))</f>
        <v/>
      </c>
      <c r="F32" s="12">
        <f>IF(OR($A32="",$B32=0),"",IFERROR(AGGREGATE(15,6,'Bid Comparison'!$O$5:$O$104/(('Bid Comparison'!$C$5:$C$104=$A32)*('Bid Comparison'!$O$5:$O$104&lt;&gt;"")),1),""))</f>
        <v/>
      </c>
      <c r="G32" s="10">
        <f>IF($A32="","",COUNTIFS('Bid Comparison'!$C$5:$C$104,$A32,'Bid Comparison'!$S$5:$S$104,"&lt;&gt;Ready for comparison",'Bid Comparison'!$S$5:$S$104,"&lt;&gt;"))</f>
        <v/>
      </c>
    </row>
    <row r="33" ht="22" customHeight="1">
      <c r="A33" s="4">
        <f>IF(Assumptions!F32="","",Assumptions!F32)</f>
        <v/>
      </c>
      <c r="B33" s="5">
        <f>IF($A33="","",COUNTIFS('Bid Comparison'!$C$5:$C$104,$A33,'Bid Comparison'!$A$5:$A$104,"?*"))</f>
        <v/>
      </c>
      <c r="C33" s="25">
        <f>IF(OR($A33="",$B33=0),"",IFERROR(AGGREGATE(15,6,'Bid Comparison'!$N$5:$N$104/(('Bid Comparison'!$C$5:$C$104=$A33)*('Bid Comparison'!$N$5:$N$104&gt;0)),1),""))</f>
        <v/>
      </c>
      <c r="D33" s="25">
        <f>IF(OR($A33="",$B33=0),"",IFERROR(SUMIF('Bid Comparison'!$C$5:$C$104,$A33,'Bid Comparison'!$N$5:$N$104)/COUNTIFS('Bid Comparison'!$C$5:$C$104,$A33,'Bid Comparison'!$N$5:$N$104,"&gt;0"),""))</f>
        <v/>
      </c>
      <c r="E33" s="25">
        <f>IF(OR($A33="",$C33=""),"",IFERROR(AGGREGATE(14,6,'Bid Comparison'!$N$5:$N$104/(('Bid Comparison'!$C$5:$C$104=$A33)*('Bid Comparison'!$N$5:$N$104&gt;0)),1)-$C33,""))</f>
        <v/>
      </c>
      <c r="F33" s="7">
        <f>IF(OR($A33="",$B33=0),"",IFERROR(AGGREGATE(15,6,'Bid Comparison'!$O$5:$O$104/(('Bid Comparison'!$C$5:$C$104=$A33)*('Bid Comparison'!$O$5:$O$104&lt;&gt;"")),1),""))</f>
        <v/>
      </c>
      <c r="G33" s="5">
        <f>IF($A33="","",COUNTIFS('Bid Comparison'!$C$5:$C$104,$A33,'Bid Comparison'!$S$5:$S$104,"&lt;&gt;Ready for comparison",'Bid Comparison'!$S$5:$S$104,"&lt;&gt;"))</f>
        <v/>
      </c>
    </row>
    <row r="34" ht="22" customHeight="1">
      <c r="A34" s="9">
        <f>IF(Assumptions!F33="","",Assumptions!F33)</f>
        <v/>
      </c>
      <c r="B34" s="10">
        <f>IF($A34="","",COUNTIFS('Bid Comparison'!$C$5:$C$104,$A34,'Bid Comparison'!$A$5:$A$104,"?*"))</f>
        <v/>
      </c>
      <c r="C34" s="26">
        <f>IF(OR($A34="",$B34=0),"",IFERROR(AGGREGATE(15,6,'Bid Comparison'!$N$5:$N$104/(('Bid Comparison'!$C$5:$C$104=$A34)*('Bid Comparison'!$N$5:$N$104&gt;0)),1),""))</f>
        <v/>
      </c>
      <c r="D34" s="26">
        <f>IF(OR($A34="",$B34=0),"",IFERROR(SUMIF('Bid Comparison'!$C$5:$C$104,$A34,'Bid Comparison'!$N$5:$N$104)/COUNTIFS('Bid Comparison'!$C$5:$C$104,$A34,'Bid Comparison'!$N$5:$N$104,"&gt;0"),""))</f>
        <v/>
      </c>
      <c r="E34" s="26">
        <f>IF(OR($A34="",$C34=""),"",IFERROR(AGGREGATE(14,6,'Bid Comparison'!$N$5:$N$104/(('Bid Comparison'!$C$5:$C$104=$A34)*('Bid Comparison'!$N$5:$N$104&gt;0)),1)-$C34,""))</f>
        <v/>
      </c>
      <c r="F34" s="12">
        <f>IF(OR($A34="",$B34=0),"",IFERROR(AGGREGATE(15,6,'Bid Comparison'!$O$5:$O$104/(('Bid Comparison'!$C$5:$C$104=$A34)*('Bid Comparison'!$O$5:$O$104&lt;&gt;"")),1),""))</f>
        <v/>
      </c>
      <c r="G34" s="10">
        <f>IF($A34="","",COUNTIFS('Bid Comparison'!$C$5:$C$104,$A34,'Bid Comparison'!$S$5:$S$104,"&lt;&gt;Ready for comparison",'Bid Comparison'!$S$5:$S$104,"&lt;&gt;"))</f>
        <v/>
      </c>
    </row>
    <row r="35" ht="22" customHeight="1">
      <c r="A35" s="4">
        <f>IF(Assumptions!F34="","",Assumptions!F34)</f>
        <v/>
      </c>
      <c r="B35" s="5">
        <f>IF($A35="","",COUNTIFS('Bid Comparison'!$C$5:$C$104,$A35,'Bid Comparison'!$A$5:$A$104,"?*"))</f>
        <v/>
      </c>
      <c r="C35" s="25">
        <f>IF(OR($A35="",$B35=0),"",IFERROR(AGGREGATE(15,6,'Bid Comparison'!$N$5:$N$104/(('Bid Comparison'!$C$5:$C$104=$A35)*('Bid Comparison'!$N$5:$N$104&gt;0)),1),""))</f>
        <v/>
      </c>
      <c r="D35" s="25">
        <f>IF(OR($A35="",$B35=0),"",IFERROR(SUMIF('Bid Comparison'!$C$5:$C$104,$A35,'Bid Comparison'!$N$5:$N$104)/COUNTIFS('Bid Comparison'!$C$5:$C$104,$A35,'Bid Comparison'!$N$5:$N$104,"&gt;0"),""))</f>
        <v/>
      </c>
      <c r="E35" s="25">
        <f>IF(OR($A35="",$C35=""),"",IFERROR(AGGREGATE(14,6,'Bid Comparison'!$N$5:$N$104/(('Bid Comparison'!$C$5:$C$104=$A35)*('Bid Comparison'!$N$5:$N$104&gt;0)),1)-$C35,""))</f>
        <v/>
      </c>
      <c r="F35" s="7">
        <f>IF(OR($A35="",$B35=0),"",IFERROR(AGGREGATE(15,6,'Bid Comparison'!$O$5:$O$104/(('Bid Comparison'!$C$5:$C$104=$A35)*('Bid Comparison'!$O$5:$O$104&lt;&gt;"")),1),""))</f>
        <v/>
      </c>
      <c r="G35" s="5">
        <f>IF($A35="","",COUNTIFS('Bid Comparison'!$C$5:$C$104,$A35,'Bid Comparison'!$S$5:$S$104,"&lt;&gt;Ready for comparison",'Bid Comparison'!$S$5:$S$104,"&lt;&gt;"))</f>
        <v/>
      </c>
    </row>
    <row r="36" ht="22" customHeight="1">
      <c r="A36" s="9">
        <f>IF(Assumptions!F35="","",Assumptions!F35)</f>
        <v/>
      </c>
      <c r="B36" s="10">
        <f>IF($A36="","",COUNTIFS('Bid Comparison'!$C$5:$C$104,$A36,'Bid Comparison'!$A$5:$A$104,"?*"))</f>
        <v/>
      </c>
      <c r="C36" s="26">
        <f>IF(OR($A36="",$B36=0),"",IFERROR(AGGREGATE(15,6,'Bid Comparison'!$N$5:$N$104/(('Bid Comparison'!$C$5:$C$104=$A36)*('Bid Comparison'!$N$5:$N$104&gt;0)),1),""))</f>
        <v/>
      </c>
      <c r="D36" s="26">
        <f>IF(OR($A36="",$B36=0),"",IFERROR(SUMIF('Bid Comparison'!$C$5:$C$104,$A36,'Bid Comparison'!$N$5:$N$104)/COUNTIFS('Bid Comparison'!$C$5:$C$104,$A36,'Bid Comparison'!$N$5:$N$104,"&gt;0"),""))</f>
        <v/>
      </c>
      <c r="E36" s="26">
        <f>IF(OR($A36="",$C36=""),"",IFERROR(AGGREGATE(14,6,'Bid Comparison'!$N$5:$N$104/(('Bid Comparison'!$C$5:$C$104=$A36)*('Bid Comparison'!$N$5:$N$104&gt;0)),1)-$C36,""))</f>
        <v/>
      </c>
      <c r="F36" s="12">
        <f>IF(OR($A36="",$B36=0),"",IFERROR(AGGREGATE(15,6,'Bid Comparison'!$O$5:$O$104/(('Bid Comparison'!$C$5:$C$104=$A36)*('Bid Comparison'!$O$5:$O$104&lt;&gt;"")),1),""))</f>
        <v/>
      </c>
      <c r="G36" s="10">
        <f>IF($A36="","",COUNTIFS('Bid Comparison'!$C$5:$C$104,$A36,'Bid Comparison'!$S$5:$S$104,"&lt;&gt;Ready for comparison",'Bid Comparison'!$S$5:$S$104,"&lt;&gt;"))</f>
        <v/>
      </c>
    </row>
    <row r="37" ht="22" customHeight="1">
      <c r="A37" s="4">
        <f>IF(Assumptions!F36="","",Assumptions!F36)</f>
        <v/>
      </c>
      <c r="B37" s="5">
        <f>IF($A37="","",COUNTIFS('Bid Comparison'!$C$5:$C$104,$A37,'Bid Comparison'!$A$5:$A$104,"?*"))</f>
        <v/>
      </c>
      <c r="C37" s="25">
        <f>IF(OR($A37="",$B37=0),"",IFERROR(AGGREGATE(15,6,'Bid Comparison'!$N$5:$N$104/(('Bid Comparison'!$C$5:$C$104=$A37)*('Bid Comparison'!$N$5:$N$104&gt;0)),1),""))</f>
        <v/>
      </c>
      <c r="D37" s="25">
        <f>IF(OR($A37="",$B37=0),"",IFERROR(SUMIF('Bid Comparison'!$C$5:$C$104,$A37,'Bid Comparison'!$N$5:$N$104)/COUNTIFS('Bid Comparison'!$C$5:$C$104,$A37,'Bid Comparison'!$N$5:$N$104,"&gt;0"),""))</f>
        <v/>
      </c>
      <c r="E37" s="25">
        <f>IF(OR($A37="",$C37=""),"",IFERROR(AGGREGATE(14,6,'Bid Comparison'!$N$5:$N$104/(('Bid Comparison'!$C$5:$C$104=$A37)*('Bid Comparison'!$N$5:$N$104&gt;0)),1)-$C37,""))</f>
        <v/>
      </c>
      <c r="F37" s="7">
        <f>IF(OR($A37="",$B37=0),"",IFERROR(AGGREGATE(15,6,'Bid Comparison'!$O$5:$O$104/(('Bid Comparison'!$C$5:$C$104=$A37)*('Bid Comparison'!$O$5:$O$104&lt;&gt;"")),1),""))</f>
        <v/>
      </c>
      <c r="G37" s="5">
        <f>IF($A37="","",COUNTIFS('Bid Comparison'!$C$5:$C$104,$A37,'Bid Comparison'!$S$5:$S$104,"&lt;&gt;Ready for comparison",'Bid Comparison'!$S$5:$S$104,"&lt;&gt;"))</f>
        <v/>
      </c>
    </row>
    <row r="38" ht="22" customHeight="1">
      <c r="A38" s="9">
        <f>IF(Assumptions!F37="","",Assumptions!F37)</f>
        <v/>
      </c>
      <c r="B38" s="10">
        <f>IF($A38="","",COUNTIFS('Bid Comparison'!$C$5:$C$104,$A38,'Bid Comparison'!$A$5:$A$104,"?*"))</f>
        <v/>
      </c>
      <c r="C38" s="26">
        <f>IF(OR($A38="",$B38=0),"",IFERROR(AGGREGATE(15,6,'Bid Comparison'!$N$5:$N$104/(('Bid Comparison'!$C$5:$C$104=$A38)*('Bid Comparison'!$N$5:$N$104&gt;0)),1),""))</f>
        <v/>
      </c>
      <c r="D38" s="26">
        <f>IF(OR($A38="",$B38=0),"",IFERROR(SUMIF('Bid Comparison'!$C$5:$C$104,$A38,'Bid Comparison'!$N$5:$N$104)/COUNTIFS('Bid Comparison'!$C$5:$C$104,$A38,'Bid Comparison'!$N$5:$N$104,"&gt;0"),""))</f>
        <v/>
      </c>
      <c r="E38" s="26">
        <f>IF(OR($A38="",$C38=""),"",IFERROR(AGGREGATE(14,6,'Bid Comparison'!$N$5:$N$104/(('Bid Comparison'!$C$5:$C$104=$A38)*('Bid Comparison'!$N$5:$N$104&gt;0)),1)-$C38,""))</f>
        <v/>
      </c>
      <c r="F38" s="12">
        <f>IF(OR($A38="",$B38=0),"",IFERROR(AGGREGATE(15,6,'Bid Comparison'!$O$5:$O$104/(('Bid Comparison'!$C$5:$C$104=$A38)*('Bid Comparison'!$O$5:$O$104&lt;&gt;"")),1),""))</f>
        <v/>
      </c>
      <c r="G38" s="10">
        <f>IF($A38="","",COUNTIFS('Bid Comparison'!$C$5:$C$104,$A38,'Bid Comparison'!$S$5:$S$104,"&lt;&gt;Ready for comparison",'Bid Comparison'!$S$5:$S$104,"&lt;&gt;"))</f>
        <v/>
      </c>
    </row>
    <row r="39" ht="22" customHeight="1">
      <c r="A39" s="4">
        <f>IF(Assumptions!F38="","",Assumptions!F38)</f>
        <v/>
      </c>
      <c r="B39" s="5">
        <f>IF($A39="","",COUNTIFS('Bid Comparison'!$C$5:$C$104,$A39,'Bid Comparison'!$A$5:$A$104,"?*"))</f>
        <v/>
      </c>
      <c r="C39" s="25">
        <f>IF(OR($A39="",$B39=0),"",IFERROR(AGGREGATE(15,6,'Bid Comparison'!$N$5:$N$104/(('Bid Comparison'!$C$5:$C$104=$A39)*('Bid Comparison'!$N$5:$N$104&gt;0)),1),""))</f>
        <v/>
      </c>
      <c r="D39" s="25">
        <f>IF(OR($A39="",$B39=0),"",IFERROR(SUMIF('Bid Comparison'!$C$5:$C$104,$A39,'Bid Comparison'!$N$5:$N$104)/COUNTIFS('Bid Comparison'!$C$5:$C$104,$A39,'Bid Comparison'!$N$5:$N$104,"&gt;0"),""))</f>
        <v/>
      </c>
      <c r="E39" s="25">
        <f>IF(OR($A39="",$C39=""),"",IFERROR(AGGREGATE(14,6,'Bid Comparison'!$N$5:$N$104/(('Bid Comparison'!$C$5:$C$104=$A39)*('Bid Comparison'!$N$5:$N$104&gt;0)),1)-$C39,""))</f>
        <v/>
      </c>
      <c r="F39" s="7">
        <f>IF(OR($A39="",$B39=0),"",IFERROR(AGGREGATE(15,6,'Bid Comparison'!$O$5:$O$104/(('Bid Comparison'!$C$5:$C$104=$A39)*('Bid Comparison'!$O$5:$O$104&lt;&gt;"")),1),""))</f>
        <v/>
      </c>
      <c r="G39" s="5">
        <f>IF($A39="","",COUNTIFS('Bid Comparison'!$C$5:$C$104,$A39,'Bid Comparison'!$S$5:$S$104,"&lt;&gt;Ready for comparison",'Bid Comparison'!$S$5:$S$104,"&lt;&gt;"))</f>
        <v/>
      </c>
    </row>
    <row r="40" ht="22" customHeight="1">
      <c r="A40" s="9">
        <f>IF(Assumptions!F39="","",Assumptions!F39)</f>
        <v/>
      </c>
      <c r="B40" s="10">
        <f>IF($A40="","",COUNTIFS('Bid Comparison'!$C$5:$C$104,$A40,'Bid Comparison'!$A$5:$A$104,"?*"))</f>
        <v/>
      </c>
      <c r="C40" s="26">
        <f>IF(OR($A40="",$B40=0),"",IFERROR(AGGREGATE(15,6,'Bid Comparison'!$N$5:$N$104/(('Bid Comparison'!$C$5:$C$104=$A40)*('Bid Comparison'!$N$5:$N$104&gt;0)),1),""))</f>
        <v/>
      </c>
      <c r="D40" s="26">
        <f>IF(OR($A40="",$B40=0),"",IFERROR(SUMIF('Bid Comparison'!$C$5:$C$104,$A40,'Bid Comparison'!$N$5:$N$104)/COUNTIFS('Bid Comparison'!$C$5:$C$104,$A40,'Bid Comparison'!$N$5:$N$104,"&gt;0"),""))</f>
        <v/>
      </c>
      <c r="E40" s="26">
        <f>IF(OR($A40="",$C40=""),"",IFERROR(AGGREGATE(14,6,'Bid Comparison'!$N$5:$N$104/(('Bid Comparison'!$C$5:$C$104=$A40)*('Bid Comparison'!$N$5:$N$104&gt;0)),1)-$C40,""))</f>
        <v/>
      </c>
      <c r="F40" s="12">
        <f>IF(OR($A40="",$B40=0),"",IFERROR(AGGREGATE(15,6,'Bid Comparison'!$O$5:$O$104/(('Bid Comparison'!$C$5:$C$104=$A40)*('Bid Comparison'!$O$5:$O$104&lt;&gt;"")),1),""))</f>
        <v/>
      </c>
      <c r="G40" s="10">
        <f>IF($A40="","",COUNTIFS('Bid Comparison'!$C$5:$C$104,$A40,'Bid Comparison'!$S$5:$S$104,"&lt;&gt;Ready for comparison",'Bid Comparison'!$S$5:$S$104,"&lt;&gt;"))</f>
        <v/>
      </c>
    </row>
    <row r="41" ht="22" customHeight="1">
      <c r="A41" s="4">
        <f>IF(Assumptions!F40="","",Assumptions!F40)</f>
        <v/>
      </c>
      <c r="B41" s="5">
        <f>IF($A41="","",COUNTIFS('Bid Comparison'!$C$5:$C$104,$A41,'Bid Comparison'!$A$5:$A$104,"?*"))</f>
        <v/>
      </c>
      <c r="C41" s="25">
        <f>IF(OR($A41="",$B41=0),"",IFERROR(AGGREGATE(15,6,'Bid Comparison'!$N$5:$N$104/(('Bid Comparison'!$C$5:$C$104=$A41)*('Bid Comparison'!$N$5:$N$104&gt;0)),1),""))</f>
        <v/>
      </c>
      <c r="D41" s="25">
        <f>IF(OR($A41="",$B41=0),"",IFERROR(SUMIF('Bid Comparison'!$C$5:$C$104,$A41,'Bid Comparison'!$N$5:$N$104)/COUNTIFS('Bid Comparison'!$C$5:$C$104,$A41,'Bid Comparison'!$N$5:$N$104,"&gt;0"),""))</f>
        <v/>
      </c>
      <c r="E41" s="25">
        <f>IF(OR($A41="",$C41=""),"",IFERROR(AGGREGATE(14,6,'Bid Comparison'!$N$5:$N$104/(('Bid Comparison'!$C$5:$C$104=$A41)*('Bid Comparison'!$N$5:$N$104&gt;0)),1)-$C41,""))</f>
        <v/>
      </c>
      <c r="F41" s="7">
        <f>IF(OR($A41="",$B41=0),"",IFERROR(AGGREGATE(15,6,'Bid Comparison'!$O$5:$O$104/(('Bid Comparison'!$C$5:$C$104=$A41)*('Bid Comparison'!$O$5:$O$104&lt;&gt;"")),1),""))</f>
        <v/>
      </c>
      <c r="G41" s="5">
        <f>IF($A41="","",COUNTIFS('Bid Comparison'!$C$5:$C$104,$A41,'Bid Comparison'!$S$5:$S$104,"&lt;&gt;Ready for comparison",'Bid Comparison'!$S$5:$S$104,"&lt;&gt;"))</f>
        <v/>
      </c>
    </row>
    <row r="42" ht="22" customHeight="1">
      <c r="A42" s="9">
        <f>IF(Assumptions!F41="","",Assumptions!F41)</f>
        <v/>
      </c>
      <c r="B42" s="10">
        <f>IF($A42="","",COUNTIFS('Bid Comparison'!$C$5:$C$104,$A42,'Bid Comparison'!$A$5:$A$104,"?*"))</f>
        <v/>
      </c>
      <c r="C42" s="26">
        <f>IF(OR($A42="",$B42=0),"",IFERROR(AGGREGATE(15,6,'Bid Comparison'!$N$5:$N$104/(('Bid Comparison'!$C$5:$C$104=$A42)*('Bid Comparison'!$N$5:$N$104&gt;0)),1),""))</f>
        <v/>
      </c>
      <c r="D42" s="26">
        <f>IF(OR($A42="",$B42=0),"",IFERROR(SUMIF('Bid Comparison'!$C$5:$C$104,$A42,'Bid Comparison'!$N$5:$N$104)/COUNTIFS('Bid Comparison'!$C$5:$C$104,$A42,'Bid Comparison'!$N$5:$N$104,"&gt;0"),""))</f>
        <v/>
      </c>
      <c r="E42" s="26">
        <f>IF(OR($A42="",$C42=""),"",IFERROR(AGGREGATE(14,6,'Bid Comparison'!$N$5:$N$104/(('Bid Comparison'!$C$5:$C$104=$A42)*('Bid Comparison'!$N$5:$N$104&gt;0)),1)-$C42,""))</f>
        <v/>
      </c>
      <c r="F42" s="12">
        <f>IF(OR($A42="",$B42=0),"",IFERROR(AGGREGATE(15,6,'Bid Comparison'!$O$5:$O$104/(('Bid Comparison'!$C$5:$C$104=$A42)*('Bid Comparison'!$O$5:$O$104&lt;&gt;"")),1),""))</f>
        <v/>
      </c>
      <c r="G42" s="10">
        <f>IF($A42="","",COUNTIFS('Bid Comparison'!$C$5:$C$104,$A42,'Bid Comparison'!$S$5:$S$104,"&lt;&gt;Ready for comparison",'Bid Comparison'!$S$5:$S$104,"&lt;&gt;"))</f>
        <v/>
      </c>
    </row>
    <row r="43" ht="22" customHeight="1">
      <c r="A43" s="4">
        <f>IF(Assumptions!F42="","",Assumptions!F42)</f>
        <v/>
      </c>
      <c r="B43" s="5">
        <f>IF($A43="","",COUNTIFS('Bid Comparison'!$C$5:$C$104,$A43,'Bid Comparison'!$A$5:$A$104,"?*"))</f>
        <v/>
      </c>
      <c r="C43" s="25">
        <f>IF(OR($A43="",$B43=0),"",IFERROR(AGGREGATE(15,6,'Bid Comparison'!$N$5:$N$104/(('Bid Comparison'!$C$5:$C$104=$A43)*('Bid Comparison'!$N$5:$N$104&gt;0)),1),""))</f>
        <v/>
      </c>
      <c r="D43" s="25">
        <f>IF(OR($A43="",$B43=0),"",IFERROR(SUMIF('Bid Comparison'!$C$5:$C$104,$A43,'Bid Comparison'!$N$5:$N$104)/COUNTIFS('Bid Comparison'!$C$5:$C$104,$A43,'Bid Comparison'!$N$5:$N$104,"&gt;0"),""))</f>
        <v/>
      </c>
      <c r="E43" s="25">
        <f>IF(OR($A43="",$C43=""),"",IFERROR(AGGREGATE(14,6,'Bid Comparison'!$N$5:$N$104/(('Bid Comparison'!$C$5:$C$104=$A43)*('Bid Comparison'!$N$5:$N$104&gt;0)),1)-$C43,""))</f>
        <v/>
      </c>
      <c r="F43" s="7">
        <f>IF(OR($A43="",$B43=0),"",IFERROR(AGGREGATE(15,6,'Bid Comparison'!$O$5:$O$104/(('Bid Comparison'!$C$5:$C$104=$A43)*('Bid Comparison'!$O$5:$O$104&lt;&gt;"")),1),""))</f>
        <v/>
      </c>
      <c r="G43" s="5">
        <f>IF($A43="","",COUNTIFS('Bid Comparison'!$C$5:$C$104,$A43,'Bid Comparison'!$S$5:$S$104,"&lt;&gt;Ready for comparison",'Bid Comparison'!$S$5:$S$104,"&lt;&gt;"))</f>
        <v/>
      </c>
    </row>
    <row r="44" ht="22" customHeight="1">
      <c r="A44" s="9">
        <f>IF(Assumptions!F43="","",Assumptions!F43)</f>
        <v/>
      </c>
      <c r="B44" s="10">
        <f>IF($A44="","",COUNTIFS('Bid Comparison'!$C$5:$C$104,$A44,'Bid Comparison'!$A$5:$A$104,"?*"))</f>
        <v/>
      </c>
      <c r="C44" s="26">
        <f>IF(OR($A44="",$B44=0),"",IFERROR(AGGREGATE(15,6,'Bid Comparison'!$N$5:$N$104/(('Bid Comparison'!$C$5:$C$104=$A44)*('Bid Comparison'!$N$5:$N$104&gt;0)),1),""))</f>
        <v/>
      </c>
      <c r="D44" s="26">
        <f>IF(OR($A44="",$B44=0),"",IFERROR(SUMIF('Bid Comparison'!$C$5:$C$104,$A44,'Bid Comparison'!$N$5:$N$104)/COUNTIFS('Bid Comparison'!$C$5:$C$104,$A44,'Bid Comparison'!$N$5:$N$104,"&gt;0"),""))</f>
        <v/>
      </c>
      <c r="E44" s="26">
        <f>IF(OR($A44="",$C44=""),"",IFERROR(AGGREGATE(14,6,'Bid Comparison'!$N$5:$N$104/(('Bid Comparison'!$C$5:$C$104=$A44)*('Bid Comparison'!$N$5:$N$104&gt;0)),1)-$C44,""))</f>
        <v/>
      </c>
      <c r="F44" s="12">
        <f>IF(OR($A44="",$B44=0),"",IFERROR(AGGREGATE(15,6,'Bid Comparison'!$O$5:$O$104/(('Bid Comparison'!$C$5:$C$104=$A44)*('Bid Comparison'!$O$5:$O$104&lt;&gt;"")),1),""))</f>
        <v/>
      </c>
      <c r="G44" s="10">
        <f>IF($A44="","",COUNTIFS('Bid Comparison'!$C$5:$C$104,$A44,'Bid Comparison'!$S$5:$S$104,"&lt;&gt;Ready for comparison",'Bid Comparison'!$S$5:$S$104,"&lt;&gt;"))</f>
        <v/>
      </c>
    </row>
    <row r="45" ht="22" customHeight="1">
      <c r="A45" s="4">
        <f>IF(Assumptions!F44="","",Assumptions!F44)</f>
        <v/>
      </c>
      <c r="B45" s="5">
        <f>IF($A45="","",COUNTIFS('Bid Comparison'!$C$5:$C$104,$A45,'Bid Comparison'!$A$5:$A$104,"?*"))</f>
        <v/>
      </c>
      <c r="C45" s="25">
        <f>IF(OR($A45="",$B45=0),"",IFERROR(AGGREGATE(15,6,'Bid Comparison'!$N$5:$N$104/(('Bid Comparison'!$C$5:$C$104=$A45)*('Bid Comparison'!$N$5:$N$104&gt;0)),1),""))</f>
        <v/>
      </c>
      <c r="D45" s="25">
        <f>IF(OR($A45="",$B45=0),"",IFERROR(SUMIF('Bid Comparison'!$C$5:$C$104,$A45,'Bid Comparison'!$N$5:$N$104)/COUNTIFS('Bid Comparison'!$C$5:$C$104,$A45,'Bid Comparison'!$N$5:$N$104,"&gt;0"),""))</f>
        <v/>
      </c>
      <c r="E45" s="25">
        <f>IF(OR($A45="",$C45=""),"",IFERROR(AGGREGATE(14,6,'Bid Comparison'!$N$5:$N$104/(('Bid Comparison'!$C$5:$C$104=$A45)*('Bid Comparison'!$N$5:$N$104&gt;0)),1)-$C45,""))</f>
        <v/>
      </c>
      <c r="F45" s="7">
        <f>IF(OR($A45="",$B45=0),"",IFERROR(AGGREGATE(15,6,'Bid Comparison'!$O$5:$O$104/(('Bid Comparison'!$C$5:$C$104=$A45)*('Bid Comparison'!$O$5:$O$104&lt;&gt;"")),1),""))</f>
        <v/>
      </c>
      <c r="G45" s="5">
        <f>IF($A45="","",COUNTIFS('Bid Comparison'!$C$5:$C$104,$A45,'Bid Comparison'!$S$5:$S$104,"&lt;&gt;Ready for comparison",'Bid Comparison'!$S$5:$S$104,"&lt;&gt;"))</f>
        <v/>
      </c>
    </row>
    <row r="46" ht="22" customHeight="1">
      <c r="A46" s="9">
        <f>IF(Assumptions!F45="","",Assumptions!F45)</f>
        <v/>
      </c>
      <c r="B46" s="10">
        <f>IF($A46="","",COUNTIFS('Bid Comparison'!$C$5:$C$104,$A46,'Bid Comparison'!$A$5:$A$104,"?*"))</f>
        <v/>
      </c>
      <c r="C46" s="26">
        <f>IF(OR($A46="",$B46=0),"",IFERROR(AGGREGATE(15,6,'Bid Comparison'!$N$5:$N$104/(('Bid Comparison'!$C$5:$C$104=$A46)*('Bid Comparison'!$N$5:$N$104&gt;0)),1),""))</f>
        <v/>
      </c>
      <c r="D46" s="26">
        <f>IF(OR($A46="",$B46=0),"",IFERROR(SUMIF('Bid Comparison'!$C$5:$C$104,$A46,'Bid Comparison'!$N$5:$N$104)/COUNTIFS('Bid Comparison'!$C$5:$C$104,$A46,'Bid Comparison'!$N$5:$N$104,"&gt;0"),""))</f>
        <v/>
      </c>
      <c r="E46" s="26">
        <f>IF(OR($A46="",$C46=""),"",IFERROR(AGGREGATE(14,6,'Bid Comparison'!$N$5:$N$104/(('Bid Comparison'!$C$5:$C$104=$A46)*('Bid Comparison'!$N$5:$N$104&gt;0)),1)-$C46,""))</f>
        <v/>
      </c>
      <c r="F46" s="12">
        <f>IF(OR($A46="",$B46=0),"",IFERROR(AGGREGATE(15,6,'Bid Comparison'!$O$5:$O$104/(('Bid Comparison'!$C$5:$C$104=$A46)*('Bid Comparison'!$O$5:$O$104&lt;&gt;"")),1),""))</f>
        <v/>
      </c>
      <c r="G46" s="10">
        <f>IF($A46="","",COUNTIFS('Bid Comparison'!$C$5:$C$104,$A46,'Bid Comparison'!$S$5:$S$104,"&lt;&gt;Ready for comparison",'Bid Comparison'!$S$5:$S$104,"&lt;&gt;"))</f>
        <v/>
      </c>
    </row>
    <row r="47" ht="22" customHeight="1">
      <c r="A47" s="4">
        <f>IF(Assumptions!F46="","",Assumptions!F46)</f>
        <v/>
      </c>
      <c r="B47" s="5">
        <f>IF($A47="","",COUNTIFS('Bid Comparison'!$C$5:$C$104,$A47,'Bid Comparison'!$A$5:$A$104,"?*"))</f>
        <v/>
      </c>
      <c r="C47" s="25">
        <f>IF(OR($A47="",$B47=0),"",IFERROR(AGGREGATE(15,6,'Bid Comparison'!$N$5:$N$104/(('Bid Comparison'!$C$5:$C$104=$A47)*('Bid Comparison'!$N$5:$N$104&gt;0)),1),""))</f>
        <v/>
      </c>
      <c r="D47" s="25">
        <f>IF(OR($A47="",$B47=0),"",IFERROR(SUMIF('Bid Comparison'!$C$5:$C$104,$A47,'Bid Comparison'!$N$5:$N$104)/COUNTIFS('Bid Comparison'!$C$5:$C$104,$A47,'Bid Comparison'!$N$5:$N$104,"&gt;0"),""))</f>
        <v/>
      </c>
      <c r="E47" s="25">
        <f>IF(OR($A47="",$C47=""),"",IFERROR(AGGREGATE(14,6,'Bid Comparison'!$N$5:$N$104/(('Bid Comparison'!$C$5:$C$104=$A47)*('Bid Comparison'!$N$5:$N$104&gt;0)),1)-$C47,""))</f>
        <v/>
      </c>
      <c r="F47" s="7">
        <f>IF(OR($A47="",$B47=0),"",IFERROR(AGGREGATE(15,6,'Bid Comparison'!$O$5:$O$104/(('Bid Comparison'!$C$5:$C$104=$A47)*('Bid Comparison'!$O$5:$O$104&lt;&gt;"")),1),""))</f>
        <v/>
      </c>
      <c r="G47" s="5">
        <f>IF($A47="","",COUNTIFS('Bid Comparison'!$C$5:$C$104,$A47,'Bid Comparison'!$S$5:$S$104,"&lt;&gt;Ready for comparison",'Bid Comparison'!$S$5:$S$104,"&lt;&gt;"))</f>
        <v/>
      </c>
    </row>
    <row r="48" ht="22" customHeight="1">
      <c r="A48" s="9">
        <f>IF(Assumptions!F47="","",Assumptions!F47)</f>
        <v/>
      </c>
      <c r="B48" s="10">
        <f>IF($A48="","",COUNTIFS('Bid Comparison'!$C$5:$C$104,$A48,'Bid Comparison'!$A$5:$A$104,"?*"))</f>
        <v/>
      </c>
      <c r="C48" s="26">
        <f>IF(OR($A48="",$B48=0),"",IFERROR(AGGREGATE(15,6,'Bid Comparison'!$N$5:$N$104/(('Bid Comparison'!$C$5:$C$104=$A48)*('Bid Comparison'!$N$5:$N$104&gt;0)),1),""))</f>
        <v/>
      </c>
      <c r="D48" s="26">
        <f>IF(OR($A48="",$B48=0),"",IFERROR(SUMIF('Bid Comparison'!$C$5:$C$104,$A48,'Bid Comparison'!$N$5:$N$104)/COUNTIFS('Bid Comparison'!$C$5:$C$104,$A48,'Bid Comparison'!$N$5:$N$104,"&gt;0"),""))</f>
        <v/>
      </c>
      <c r="E48" s="26">
        <f>IF(OR($A48="",$C48=""),"",IFERROR(AGGREGATE(14,6,'Bid Comparison'!$N$5:$N$104/(('Bid Comparison'!$C$5:$C$104=$A48)*('Bid Comparison'!$N$5:$N$104&gt;0)),1)-$C48,""))</f>
        <v/>
      </c>
      <c r="F48" s="12">
        <f>IF(OR($A48="",$B48=0),"",IFERROR(AGGREGATE(15,6,'Bid Comparison'!$O$5:$O$104/(('Bid Comparison'!$C$5:$C$104=$A48)*('Bid Comparison'!$O$5:$O$104&lt;&gt;"")),1),""))</f>
        <v/>
      </c>
      <c r="G48" s="10">
        <f>IF($A48="","",COUNTIFS('Bid Comparison'!$C$5:$C$104,$A48,'Bid Comparison'!$S$5:$S$104,"&lt;&gt;Ready for comparison",'Bid Comparison'!$S$5:$S$104,"&lt;&gt;"))</f>
        <v/>
      </c>
    </row>
    <row r="49" ht="22" customHeight="1">
      <c r="A49" s="4">
        <f>IF(Assumptions!F48="","",Assumptions!F48)</f>
        <v/>
      </c>
      <c r="B49" s="5">
        <f>IF($A49="","",COUNTIFS('Bid Comparison'!$C$5:$C$104,$A49,'Bid Comparison'!$A$5:$A$104,"?*"))</f>
        <v/>
      </c>
      <c r="C49" s="25">
        <f>IF(OR($A49="",$B49=0),"",IFERROR(AGGREGATE(15,6,'Bid Comparison'!$N$5:$N$104/(('Bid Comparison'!$C$5:$C$104=$A49)*('Bid Comparison'!$N$5:$N$104&gt;0)),1),""))</f>
        <v/>
      </c>
      <c r="D49" s="25">
        <f>IF(OR($A49="",$B49=0),"",IFERROR(SUMIF('Bid Comparison'!$C$5:$C$104,$A49,'Bid Comparison'!$N$5:$N$104)/COUNTIFS('Bid Comparison'!$C$5:$C$104,$A49,'Bid Comparison'!$N$5:$N$104,"&gt;0"),""))</f>
        <v/>
      </c>
      <c r="E49" s="25">
        <f>IF(OR($A49="",$C49=""),"",IFERROR(AGGREGATE(14,6,'Bid Comparison'!$N$5:$N$104/(('Bid Comparison'!$C$5:$C$104=$A49)*('Bid Comparison'!$N$5:$N$104&gt;0)),1)-$C49,""))</f>
        <v/>
      </c>
      <c r="F49" s="7">
        <f>IF(OR($A49="",$B49=0),"",IFERROR(AGGREGATE(15,6,'Bid Comparison'!$O$5:$O$104/(('Bid Comparison'!$C$5:$C$104=$A49)*('Bid Comparison'!$O$5:$O$104&lt;&gt;"")),1),""))</f>
        <v/>
      </c>
      <c r="G49" s="5">
        <f>IF($A49="","",COUNTIFS('Bid Comparison'!$C$5:$C$104,$A49,'Bid Comparison'!$S$5:$S$104,"&lt;&gt;Ready for comparison",'Bid Comparison'!$S$5:$S$104,"&lt;&gt;"))</f>
        <v/>
      </c>
    </row>
    <row r="50" ht="22" customHeight="1">
      <c r="A50" s="9">
        <f>IF(Assumptions!F49="","",Assumptions!F49)</f>
        <v/>
      </c>
      <c r="B50" s="10">
        <f>IF($A50="","",COUNTIFS('Bid Comparison'!$C$5:$C$104,$A50,'Bid Comparison'!$A$5:$A$104,"?*"))</f>
        <v/>
      </c>
      <c r="C50" s="26">
        <f>IF(OR($A50="",$B50=0),"",IFERROR(AGGREGATE(15,6,'Bid Comparison'!$N$5:$N$104/(('Bid Comparison'!$C$5:$C$104=$A50)*('Bid Comparison'!$N$5:$N$104&gt;0)),1),""))</f>
        <v/>
      </c>
      <c r="D50" s="26">
        <f>IF(OR($A50="",$B50=0),"",IFERROR(SUMIF('Bid Comparison'!$C$5:$C$104,$A50,'Bid Comparison'!$N$5:$N$104)/COUNTIFS('Bid Comparison'!$C$5:$C$104,$A50,'Bid Comparison'!$N$5:$N$104,"&gt;0"),""))</f>
        <v/>
      </c>
      <c r="E50" s="26">
        <f>IF(OR($A50="",$C50=""),"",IFERROR(AGGREGATE(14,6,'Bid Comparison'!$N$5:$N$104/(('Bid Comparison'!$C$5:$C$104=$A50)*('Bid Comparison'!$N$5:$N$104&gt;0)),1)-$C50,""))</f>
        <v/>
      </c>
      <c r="F50" s="12">
        <f>IF(OR($A50="",$B50=0),"",IFERROR(AGGREGATE(15,6,'Bid Comparison'!$O$5:$O$104/(('Bid Comparison'!$C$5:$C$104=$A50)*('Bid Comparison'!$O$5:$O$104&lt;&gt;"")),1),""))</f>
        <v/>
      </c>
      <c r="G50" s="10">
        <f>IF($A50="","",COUNTIFS('Bid Comparison'!$C$5:$C$104,$A50,'Bid Comparison'!$S$5:$S$104,"&lt;&gt;Ready for comparison",'Bid Comparison'!$S$5:$S$104,"&lt;&gt;"))</f>
        <v/>
      </c>
    </row>
    <row r="51" ht="22" customHeight="1">
      <c r="A51" s="4">
        <f>IF(Assumptions!F50="","",Assumptions!F50)</f>
        <v/>
      </c>
      <c r="B51" s="5">
        <f>IF($A51="","",COUNTIFS('Bid Comparison'!$C$5:$C$104,$A51,'Bid Comparison'!$A$5:$A$104,"?*"))</f>
        <v/>
      </c>
      <c r="C51" s="25">
        <f>IF(OR($A51="",$B51=0),"",IFERROR(AGGREGATE(15,6,'Bid Comparison'!$N$5:$N$104/(('Bid Comparison'!$C$5:$C$104=$A51)*('Bid Comparison'!$N$5:$N$104&gt;0)),1),""))</f>
        <v/>
      </c>
      <c r="D51" s="25">
        <f>IF(OR($A51="",$B51=0),"",IFERROR(SUMIF('Bid Comparison'!$C$5:$C$104,$A51,'Bid Comparison'!$N$5:$N$104)/COUNTIFS('Bid Comparison'!$C$5:$C$104,$A51,'Bid Comparison'!$N$5:$N$104,"&gt;0"),""))</f>
        <v/>
      </c>
      <c r="E51" s="25">
        <f>IF(OR($A51="",$C51=""),"",IFERROR(AGGREGATE(14,6,'Bid Comparison'!$N$5:$N$104/(('Bid Comparison'!$C$5:$C$104=$A51)*('Bid Comparison'!$N$5:$N$104&gt;0)),1)-$C51,""))</f>
        <v/>
      </c>
      <c r="F51" s="7">
        <f>IF(OR($A51="",$B51=0),"",IFERROR(AGGREGATE(15,6,'Bid Comparison'!$O$5:$O$104/(('Bid Comparison'!$C$5:$C$104=$A51)*('Bid Comparison'!$O$5:$O$104&lt;&gt;"")),1),""))</f>
        <v/>
      </c>
      <c r="G51" s="5">
        <f>IF($A51="","",COUNTIFS('Bid Comparison'!$C$5:$C$104,$A51,'Bid Comparison'!$S$5:$S$104,"&lt;&gt;Ready for comparison",'Bid Comparison'!$S$5:$S$104,"&lt;&gt;"))</f>
        <v/>
      </c>
    </row>
    <row r="52" ht="22" customHeight="1">
      <c r="A52" s="9">
        <f>IF(Assumptions!F51="","",Assumptions!F51)</f>
        <v/>
      </c>
      <c r="B52" s="10">
        <f>IF($A52="","",COUNTIFS('Bid Comparison'!$C$5:$C$104,$A52,'Bid Comparison'!$A$5:$A$104,"?*"))</f>
        <v/>
      </c>
      <c r="C52" s="26">
        <f>IF(OR($A52="",$B52=0),"",IFERROR(AGGREGATE(15,6,'Bid Comparison'!$N$5:$N$104/(('Bid Comparison'!$C$5:$C$104=$A52)*('Bid Comparison'!$N$5:$N$104&gt;0)),1),""))</f>
        <v/>
      </c>
      <c r="D52" s="26">
        <f>IF(OR($A52="",$B52=0),"",IFERROR(SUMIF('Bid Comparison'!$C$5:$C$104,$A52,'Bid Comparison'!$N$5:$N$104)/COUNTIFS('Bid Comparison'!$C$5:$C$104,$A52,'Bid Comparison'!$N$5:$N$104,"&gt;0"),""))</f>
        <v/>
      </c>
      <c r="E52" s="26">
        <f>IF(OR($A52="",$C52=""),"",IFERROR(AGGREGATE(14,6,'Bid Comparison'!$N$5:$N$104/(('Bid Comparison'!$C$5:$C$104=$A52)*('Bid Comparison'!$N$5:$N$104&gt;0)),1)-$C52,""))</f>
        <v/>
      </c>
      <c r="F52" s="12">
        <f>IF(OR($A52="",$B52=0),"",IFERROR(AGGREGATE(15,6,'Bid Comparison'!$O$5:$O$104/(('Bid Comparison'!$C$5:$C$104=$A52)*('Bid Comparison'!$O$5:$O$104&lt;&gt;"")),1),""))</f>
        <v/>
      </c>
      <c r="G52" s="10">
        <f>IF($A52="","",COUNTIFS('Bid Comparison'!$C$5:$C$104,$A52,'Bid Comparison'!$S$5:$S$104,"&lt;&gt;Ready for comparison",'Bid Comparison'!$S$5:$S$104,"&lt;&gt;"))</f>
        <v/>
      </c>
    </row>
    <row r="53" ht="22" customHeight="1">
      <c r="A53" s="4">
        <f>IF(Assumptions!F52="","",Assumptions!F52)</f>
        <v/>
      </c>
      <c r="B53" s="5">
        <f>IF($A53="","",COUNTIFS('Bid Comparison'!$C$5:$C$104,$A53,'Bid Comparison'!$A$5:$A$104,"?*"))</f>
        <v/>
      </c>
      <c r="C53" s="25">
        <f>IF(OR($A53="",$B53=0),"",IFERROR(AGGREGATE(15,6,'Bid Comparison'!$N$5:$N$104/(('Bid Comparison'!$C$5:$C$104=$A53)*('Bid Comparison'!$N$5:$N$104&gt;0)),1),""))</f>
        <v/>
      </c>
      <c r="D53" s="25">
        <f>IF(OR($A53="",$B53=0),"",IFERROR(SUMIF('Bid Comparison'!$C$5:$C$104,$A53,'Bid Comparison'!$N$5:$N$104)/COUNTIFS('Bid Comparison'!$C$5:$C$104,$A53,'Bid Comparison'!$N$5:$N$104,"&gt;0"),""))</f>
        <v/>
      </c>
      <c r="E53" s="25">
        <f>IF(OR($A53="",$C53=""),"",IFERROR(AGGREGATE(14,6,'Bid Comparison'!$N$5:$N$104/(('Bid Comparison'!$C$5:$C$104=$A53)*('Bid Comparison'!$N$5:$N$104&gt;0)),1)-$C53,""))</f>
        <v/>
      </c>
      <c r="F53" s="7">
        <f>IF(OR($A53="",$B53=0),"",IFERROR(AGGREGATE(15,6,'Bid Comparison'!$O$5:$O$104/(('Bid Comparison'!$C$5:$C$104=$A53)*('Bid Comparison'!$O$5:$O$104&lt;&gt;"")),1),""))</f>
        <v/>
      </c>
      <c r="G53" s="5">
        <f>IF($A53="","",COUNTIFS('Bid Comparison'!$C$5:$C$104,$A53,'Bid Comparison'!$S$5:$S$104,"&lt;&gt;Ready for comparison",'Bid Comparison'!$S$5:$S$104,"&lt;&gt;"))</f>
        <v/>
      </c>
    </row>
    <row r="54" ht="22" customHeight="1">
      <c r="A54" s="9">
        <f>IF(Assumptions!F53="","",Assumptions!F53)</f>
        <v/>
      </c>
      <c r="B54" s="10">
        <f>IF($A54="","",COUNTIFS('Bid Comparison'!$C$5:$C$104,$A54,'Bid Comparison'!$A$5:$A$104,"?*"))</f>
        <v/>
      </c>
      <c r="C54" s="26">
        <f>IF(OR($A54="",$B54=0),"",IFERROR(AGGREGATE(15,6,'Bid Comparison'!$N$5:$N$104/(('Bid Comparison'!$C$5:$C$104=$A54)*('Bid Comparison'!$N$5:$N$104&gt;0)),1),""))</f>
        <v/>
      </c>
      <c r="D54" s="26">
        <f>IF(OR($A54="",$B54=0),"",IFERROR(SUMIF('Bid Comparison'!$C$5:$C$104,$A54,'Bid Comparison'!$N$5:$N$104)/COUNTIFS('Bid Comparison'!$C$5:$C$104,$A54,'Bid Comparison'!$N$5:$N$104,"&gt;0"),""))</f>
        <v/>
      </c>
      <c r="E54" s="26">
        <f>IF(OR($A54="",$C54=""),"",IFERROR(AGGREGATE(14,6,'Bid Comparison'!$N$5:$N$104/(('Bid Comparison'!$C$5:$C$104=$A54)*('Bid Comparison'!$N$5:$N$104&gt;0)),1)-$C54,""))</f>
        <v/>
      </c>
      <c r="F54" s="12">
        <f>IF(OR($A54="",$B54=0),"",IFERROR(AGGREGATE(15,6,'Bid Comparison'!$O$5:$O$104/(('Bid Comparison'!$C$5:$C$104=$A54)*('Bid Comparison'!$O$5:$O$104&lt;&gt;"")),1),""))</f>
        <v/>
      </c>
      <c r="G54" s="10">
        <f>IF($A54="","",COUNTIFS('Bid Comparison'!$C$5:$C$104,$A54,'Bid Comparison'!$S$5:$S$104,"&lt;&gt;Ready for comparison",'Bid Comparison'!$S$5:$S$104,"&lt;&gt;"))</f>
        <v/>
      </c>
    </row>
    <row r="55" ht="22" customHeight="1">
      <c r="A55" s="4">
        <f>IF(Assumptions!F54="","",Assumptions!F54)</f>
        <v/>
      </c>
      <c r="B55" s="5">
        <f>IF($A55="","",COUNTIFS('Bid Comparison'!$C$5:$C$104,$A55,'Bid Comparison'!$A$5:$A$104,"?*"))</f>
        <v/>
      </c>
      <c r="C55" s="25">
        <f>IF(OR($A55="",$B55=0),"",IFERROR(AGGREGATE(15,6,'Bid Comparison'!$N$5:$N$104/(('Bid Comparison'!$C$5:$C$104=$A55)*('Bid Comparison'!$N$5:$N$104&gt;0)),1),""))</f>
        <v/>
      </c>
      <c r="D55" s="25">
        <f>IF(OR($A55="",$B55=0),"",IFERROR(SUMIF('Bid Comparison'!$C$5:$C$104,$A55,'Bid Comparison'!$N$5:$N$104)/COUNTIFS('Bid Comparison'!$C$5:$C$104,$A55,'Bid Comparison'!$N$5:$N$104,"&gt;0"),""))</f>
        <v/>
      </c>
      <c r="E55" s="25">
        <f>IF(OR($A55="",$C55=""),"",IFERROR(AGGREGATE(14,6,'Bid Comparison'!$N$5:$N$104/(('Bid Comparison'!$C$5:$C$104=$A55)*('Bid Comparison'!$N$5:$N$104&gt;0)),1)-$C55,""))</f>
        <v/>
      </c>
      <c r="F55" s="7">
        <f>IF(OR($A55="",$B55=0),"",IFERROR(AGGREGATE(15,6,'Bid Comparison'!$O$5:$O$104/(('Bid Comparison'!$C$5:$C$104=$A55)*('Bid Comparison'!$O$5:$O$104&lt;&gt;"")),1),""))</f>
        <v/>
      </c>
      <c r="G55" s="5">
        <f>IF($A55="","",COUNTIFS('Bid Comparison'!$C$5:$C$104,$A55,'Bid Comparison'!$S$5:$S$104,"&lt;&gt;Ready for comparison",'Bid Comparison'!$S$5:$S$104,"&lt;&gt;"))</f>
        <v/>
      </c>
    </row>
    <row r="56" ht="22" customHeight="1">
      <c r="A56" s="9">
        <f>IF(Assumptions!F55="","",Assumptions!F55)</f>
        <v/>
      </c>
      <c r="B56" s="10">
        <f>IF($A56="","",COUNTIFS('Bid Comparison'!$C$5:$C$104,$A56,'Bid Comparison'!$A$5:$A$104,"?*"))</f>
        <v/>
      </c>
      <c r="C56" s="26">
        <f>IF(OR($A56="",$B56=0),"",IFERROR(AGGREGATE(15,6,'Bid Comparison'!$N$5:$N$104/(('Bid Comparison'!$C$5:$C$104=$A56)*('Bid Comparison'!$N$5:$N$104&gt;0)),1),""))</f>
        <v/>
      </c>
      <c r="D56" s="26">
        <f>IF(OR($A56="",$B56=0),"",IFERROR(SUMIF('Bid Comparison'!$C$5:$C$104,$A56,'Bid Comparison'!$N$5:$N$104)/COUNTIFS('Bid Comparison'!$C$5:$C$104,$A56,'Bid Comparison'!$N$5:$N$104,"&gt;0"),""))</f>
        <v/>
      </c>
      <c r="E56" s="26">
        <f>IF(OR($A56="",$C56=""),"",IFERROR(AGGREGATE(14,6,'Bid Comparison'!$N$5:$N$104/(('Bid Comparison'!$C$5:$C$104=$A56)*('Bid Comparison'!$N$5:$N$104&gt;0)),1)-$C56,""))</f>
        <v/>
      </c>
      <c r="F56" s="12">
        <f>IF(OR($A56="",$B56=0),"",IFERROR(AGGREGATE(15,6,'Bid Comparison'!$O$5:$O$104/(('Bid Comparison'!$C$5:$C$104=$A56)*('Bid Comparison'!$O$5:$O$104&lt;&gt;"")),1),""))</f>
        <v/>
      </c>
      <c r="G56" s="10">
        <f>IF($A56="","",COUNTIFS('Bid Comparison'!$C$5:$C$104,$A56,'Bid Comparison'!$S$5:$S$104,"&lt;&gt;Ready for comparison",'Bid Comparison'!$S$5:$S$104,"&lt;&gt;"))</f>
        <v/>
      </c>
    </row>
    <row r="57" ht="22" customHeight="1">
      <c r="A57" s="4">
        <f>IF(Assumptions!F56="","",Assumptions!F56)</f>
        <v/>
      </c>
      <c r="B57" s="5">
        <f>IF($A57="","",COUNTIFS('Bid Comparison'!$C$5:$C$104,$A57,'Bid Comparison'!$A$5:$A$104,"?*"))</f>
        <v/>
      </c>
      <c r="C57" s="25">
        <f>IF(OR($A57="",$B57=0),"",IFERROR(AGGREGATE(15,6,'Bid Comparison'!$N$5:$N$104/(('Bid Comparison'!$C$5:$C$104=$A57)*('Bid Comparison'!$N$5:$N$104&gt;0)),1),""))</f>
        <v/>
      </c>
      <c r="D57" s="25">
        <f>IF(OR($A57="",$B57=0),"",IFERROR(SUMIF('Bid Comparison'!$C$5:$C$104,$A57,'Bid Comparison'!$N$5:$N$104)/COUNTIFS('Bid Comparison'!$C$5:$C$104,$A57,'Bid Comparison'!$N$5:$N$104,"&gt;0"),""))</f>
        <v/>
      </c>
      <c r="E57" s="25">
        <f>IF(OR($A57="",$C57=""),"",IFERROR(AGGREGATE(14,6,'Bid Comparison'!$N$5:$N$104/(('Bid Comparison'!$C$5:$C$104=$A57)*('Bid Comparison'!$N$5:$N$104&gt;0)),1)-$C57,""))</f>
        <v/>
      </c>
      <c r="F57" s="7">
        <f>IF(OR($A57="",$B57=0),"",IFERROR(AGGREGATE(15,6,'Bid Comparison'!$O$5:$O$104/(('Bid Comparison'!$C$5:$C$104=$A57)*('Bid Comparison'!$O$5:$O$104&lt;&gt;"")),1),""))</f>
        <v/>
      </c>
      <c r="G57" s="5">
        <f>IF($A57="","",COUNTIFS('Bid Comparison'!$C$5:$C$104,$A57,'Bid Comparison'!$S$5:$S$104,"&lt;&gt;Ready for comparison",'Bid Comparison'!$S$5:$S$104,"&lt;&gt;"))</f>
        <v/>
      </c>
    </row>
    <row r="58" ht="22" customHeight="1">
      <c r="A58" s="9">
        <f>IF(Assumptions!F57="","",Assumptions!F57)</f>
        <v/>
      </c>
      <c r="B58" s="10">
        <f>IF($A58="","",COUNTIFS('Bid Comparison'!$C$5:$C$104,$A58,'Bid Comparison'!$A$5:$A$104,"?*"))</f>
        <v/>
      </c>
      <c r="C58" s="26">
        <f>IF(OR($A58="",$B58=0),"",IFERROR(AGGREGATE(15,6,'Bid Comparison'!$N$5:$N$104/(('Bid Comparison'!$C$5:$C$104=$A58)*('Bid Comparison'!$N$5:$N$104&gt;0)),1),""))</f>
        <v/>
      </c>
      <c r="D58" s="26">
        <f>IF(OR($A58="",$B58=0),"",IFERROR(SUMIF('Bid Comparison'!$C$5:$C$104,$A58,'Bid Comparison'!$N$5:$N$104)/COUNTIFS('Bid Comparison'!$C$5:$C$104,$A58,'Bid Comparison'!$N$5:$N$104,"&gt;0"),""))</f>
        <v/>
      </c>
      <c r="E58" s="26">
        <f>IF(OR($A58="",$C58=""),"",IFERROR(AGGREGATE(14,6,'Bid Comparison'!$N$5:$N$104/(('Bid Comparison'!$C$5:$C$104=$A58)*('Bid Comparison'!$N$5:$N$104&gt;0)),1)-$C58,""))</f>
        <v/>
      </c>
      <c r="F58" s="12">
        <f>IF(OR($A58="",$B58=0),"",IFERROR(AGGREGATE(15,6,'Bid Comparison'!$O$5:$O$104/(('Bid Comparison'!$C$5:$C$104=$A58)*('Bid Comparison'!$O$5:$O$104&lt;&gt;"")),1),""))</f>
        <v/>
      </c>
      <c r="G58" s="10">
        <f>IF($A58="","",COUNTIFS('Bid Comparison'!$C$5:$C$104,$A58,'Bid Comparison'!$S$5:$S$104,"&lt;&gt;Ready for comparison",'Bid Comparison'!$S$5:$S$104,"&lt;&gt;"))</f>
        <v/>
      </c>
    </row>
    <row r="59" ht="22" customHeight="1">
      <c r="A59" s="4">
        <f>IF(Assumptions!F58="","",Assumptions!F58)</f>
        <v/>
      </c>
      <c r="B59" s="5">
        <f>IF($A59="","",COUNTIFS('Bid Comparison'!$C$5:$C$104,$A59,'Bid Comparison'!$A$5:$A$104,"?*"))</f>
        <v/>
      </c>
      <c r="C59" s="25">
        <f>IF(OR($A59="",$B59=0),"",IFERROR(AGGREGATE(15,6,'Bid Comparison'!$N$5:$N$104/(('Bid Comparison'!$C$5:$C$104=$A59)*('Bid Comparison'!$N$5:$N$104&gt;0)),1),""))</f>
        <v/>
      </c>
      <c r="D59" s="25">
        <f>IF(OR($A59="",$B59=0),"",IFERROR(SUMIF('Bid Comparison'!$C$5:$C$104,$A59,'Bid Comparison'!$N$5:$N$104)/COUNTIFS('Bid Comparison'!$C$5:$C$104,$A59,'Bid Comparison'!$N$5:$N$104,"&gt;0"),""))</f>
        <v/>
      </c>
      <c r="E59" s="25">
        <f>IF(OR($A59="",$C59=""),"",IFERROR(AGGREGATE(14,6,'Bid Comparison'!$N$5:$N$104/(('Bid Comparison'!$C$5:$C$104=$A59)*('Bid Comparison'!$N$5:$N$104&gt;0)),1)-$C59,""))</f>
        <v/>
      </c>
      <c r="F59" s="7">
        <f>IF(OR($A59="",$B59=0),"",IFERROR(AGGREGATE(15,6,'Bid Comparison'!$O$5:$O$104/(('Bid Comparison'!$C$5:$C$104=$A59)*('Bid Comparison'!$O$5:$O$104&lt;&gt;"")),1),""))</f>
        <v/>
      </c>
      <c r="G59" s="5">
        <f>IF($A59="","",COUNTIFS('Bid Comparison'!$C$5:$C$104,$A59,'Bid Comparison'!$S$5:$S$104,"&lt;&gt;Ready for comparison",'Bid Comparison'!$S$5:$S$104,"&lt;&gt;"))</f>
        <v/>
      </c>
    </row>
    <row r="60" ht="22" customHeight="1">
      <c r="A60" s="9">
        <f>IF(Assumptions!F59="","",Assumptions!F59)</f>
        <v/>
      </c>
      <c r="B60" s="10">
        <f>IF($A60="","",COUNTIFS('Bid Comparison'!$C$5:$C$104,$A60,'Bid Comparison'!$A$5:$A$104,"?*"))</f>
        <v/>
      </c>
      <c r="C60" s="26">
        <f>IF(OR($A60="",$B60=0),"",IFERROR(AGGREGATE(15,6,'Bid Comparison'!$N$5:$N$104/(('Bid Comparison'!$C$5:$C$104=$A60)*('Bid Comparison'!$N$5:$N$104&gt;0)),1),""))</f>
        <v/>
      </c>
      <c r="D60" s="26">
        <f>IF(OR($A60="",$B60=0),"",IFERROR(SUMIF('Bid Comparison'!$C$5:$C$104,$A60,'Bid Comparison'!$N$5:$N$104)/COUNTIFS('Bid Comparison'!$C$5:$C$104,$A60,'Bid Comparison'!$N$5:$N$104,"&gt;0"),""))</f>
        <v/>
      </c>
      <c r="E60" s="26">
        <f>IF(OR($A60="",$C60=""),"",IFERROR(AGGREGATE(14,6,'Bid Comparison'!$N$5:$N$104/(('Bid Comparison'!$C$5:$C$104=$A60)*('Bid Comparison'!$N$5:$N$104&gt;0)),1)-$C60,""))</f>
        <v/>
      </c>
      <c r="F60" s="12">
        <f>IF(OR($A60="",$B60=0),"",IFERROR(AGGREGATE(15,6,'Bid Comparison'!$O$5:$O$104/(('Bid Comparison'!$C$5:$C$104=$A60)*('Bid Comparison'!$O$5:$O$104&lt;&gt;"")),1),""))</f>
        <v/>
      </c>
      <c r="G60" s="10">
        <f>IF($A60="","",COUNTIFS('Bid Comparison'!$C$5:$C$104,$A60,'Bid Comparison'!$S$5:$S$104,"&lt;&gt;Ready for comparison",'Bid Comparison'!$S$5:$S$104,"&lt;&gt;"))</f>
        <v/>
      </c>
    </row>
    <row r="61" ht="22" customHeight="1">
      <c r="A61" s="4">
        <f>IF(Assumptions!F60="","",Assumptions!F60)</f>
        <v/>
      </c>
      <c r="B61" s="5">
        <f>IF($A61="","",COUNTIFS('Bid Comparison'!$C$5:$C$104,$A61,'Bid Comparison'!$A$5:$A$104,"?*"))</f>
        <v/>
      </c>
      <c r="C61" s="25">
        <f>IF(OR($A61="",$B61=0),"",IFERROR(AGGREGATE(15,6,'Bid Comparison'!$N$5:$N$104/(('Bid Comparison'!$C$5:$C$104=$A61)*('Bid Comparison'!$N$5:$N$104&gt;0)),1),""))</f>
        <v/>
      </c>
      <c r="D61" s="25">
        <f>IF(OR($A61="",$B61=0),"",IFERROR(SUMIF('Bid Comparison'!$C$5:$C$104,$A61,'Bid Comparison'!$N$5:$N$104)/COUNTIFS('Bid Comparison'!$C$5:$C$104,$A61,'Bid Comparison'!$N$5:$N$104,"&gt;0"),""))</f>
        <v/>
      </c>
      <c r="E61" s="25">
        <f>IF(OR($A61="",$C61=""),"",IFERROR(AGGREGATE(14,6,'Bid Comparison'!$N$5:$N$104/(('Bid Comparison'!$C$5:$C$104=$A61)*('Bid Comparison'!$N$5:$N$104&gt;0)),1)-$C61,""))</f>
        <v/>
      </c>
      <c r="F61" s="7">
        <f>IF(OR($A61="",$B61=0),"",IFERROR(AGGREGATE(15,6,'Bid Comparison'!$O$5:$O$104/(('Bid Comparison'!$C$5:$C$104=$A61)*('Bid Comparison'!$O$5:$O$104&lt;&gt;"")),1),""))</f>
        <v/>
      </c>
      <c r="G61" s="5">
        <f>IF($A61="","",COUNTIFS('Bid Comparison'!$C$5:$C$104,$A61,'Bid Comparison'!$S$5:$S$104,"&lt;&gt;Ready for comparison",'Bid Comparison'!$S$5:$S$104,"&lt;&gt;"))</f>
        <v/>
      </c>
    </row>
    <row r="62" ht="22" customHeight="1">
      <c r="A62" s="9">
        <f>IF(Assumptions!F61="","",Assumptions!F61)</f>
        <v/>
      </c>
      <c r="B62" s="10">
        <f>IF($A62="","",COUNTIFS('Bid Comparison'!$C$5:$C$104,$A62,'Bid Comparison'!$A$5:$A$104,"?*"))</f>
        <v/>
      </c>
      <c r="C62" s="26">
        <f>IF(OR($A62="",$B62=0),"",IFERROR(AGGREGATE(15,6,'Bid Comparison'!$N$5:$N$104/(('Bid Comparison'!$C$5:$C$104=$A62)*('Bid Comparison'!$N$5:$N$104&gt;0)),1),""))</f>
        <v/>
      </c>
      <c r="D62" s="26">
        <f>IF(OR($A62="",$B62=0),"",IFERROR(SUMIF('Bid Comparison'!$C$5:$C$104,$A62,'Bid Comparison'!$N$5:$N$104)/COUNTIFS('Bid Comparison'!$C$5:$C$104,$A62,'Bid Comparison'!$N$5:$N$104,"&gt;0"),""))</f>
        <v/>
      </c>
      <c r="E62" s="26">
        <f>IF(OR($A62="",$C62=""),"",IFERROR(AGGREGATE(14,6,'Bid Comparison'!$N$5:$N$104/(('Bid Comparison'!$C$5:$C$104=$A62)*('Bid Comparison'!$N$5:$N$104&gt;0)),1)-$C62,""))</f>
        <v/>
      </c>
      <c r="F62" s="12">
        <f>IF(OR($A62="",$B62=0),"",IFERROR(AGGREGATE(15,6,'Bid Comparison'!$O$5:$O$104/(('Bid Comparison'!$C$5:$C$104=$A62)*('Bid Comparison'!$O$5:$O$104&lt;&gt;"")),1),""))</f>
        <v/>
      </c>
      <c r="G62" s="10">
        <f>IF($A62="","",COUNTIFS('Bid Comparison'!$C$5:$C$104,$A62,'Bid Comparison'!$S$5:$S$104,"&lt;&gt;Ready for comparison",'Bid Comparison'!$S$5:$S$104,"&lt;&gt;"))</f>
        <v/>
      </c>
    </row>
    <row r="63" ht="22" customHeight="1">
      <c r="A63" s="4">
        <f>IF(Assumptions!F62="","",Assumptions!F62)</f>
        <v/>
      </c>
      <c r="B63" s="5">
        <f>IF($A63="","",COUNTIFS('Bid Comparison'!$C$5:$C$104,$A63,'Bid Comparison'!$A$5:$A$104,"?*"))</f>
        <v/>
      </c>
      <c r="C63" s="25">
        <f>IF(OR($A63="",$B63=0),"",IFERROR(AGGREGATE(15,6,'Bid Comparison'!$N$5:$N$104/(('Bid Comparison'!$C$5:$C$104=$A63)*('Bid Comparison'!$N$5:$N$104&gt;0)),1),""))</f>
        <v/>
      </c>
      <c r="D63" s="25">
        <f>IF(OR($A63="",$B63=0),"",IFERROR(SUMIF('Bid Comparison'!$C$5:$C$104,$A63,'Bid Comparison'!$N$5:$N$104)/COUNTIFS('Bid Comparison'!$C$5:$C$104,$A63,'Bid Comparison'!$N$5:$N$104,"&gt;0"),""))</f>
        <v/>
      </c>
      <c r="E63" s="25">
        <f>IF(OR($A63="",$C63=""),"",IFERROR(AGGREGATE(14,6,'Bid Comparison'!$N$5:$N$104/(('Bid Comparison'!$C$5:$C$104=$A63)*('Bid Comparison'!$N$5:$N$104&gt;0)),1)-$C63,""))</f>
        <v/>
      </c>
      <c r="F63" s="7">
        <f>IF(OR($A63="",$B63=0),"",IFERROR(AGGREGATE(15,6,'Bid Comparison'!$O$5:$O$104/(('Bid Comparison'!$C$5:$C$104=$A63)*('Bid Comparison'!$O$5:$O$104&lt;&gt;"")),1),""))</f>
        <v/>
      </c>
      <c r="G63" s="5">
        <f>IF($A63="","",COUNTIFS('Bid Comparison'!$C$5:$C$104,$A63,'Bid Comparison'!$S$5:$S$104,"&lt;&gt;Ready for comparison",'Bid Comparison'!$S$5:$S$104,"&lt;&gt;"))</f>
        <v/>
      </c>
    </row>
    <row r="64" ht="22" customHeight="1">
      <c r="A64" s="9">
        <f>IF(Assumptions!F63="","",Assumptions!F63)</f>
        <v/>
      </c>
      <c r="B64" s="10">
        <f>IF($A64="","",COUNTIFS('Bid Comparison'!$C$5:$C$104,$A64,'Bid Comparison'!$A$5:$A$104,"?*"))</f>
        <v/>
      </c>
      <c r="C64" s="26">
        <f>IF(OR($A64="",$B64=0),"",IFERROR(AGGREGATE(15,6,'Bid Comparison'!$N$5:$N$104/(('Bid Comparison'!$C$5:$C$104=$A64)*('Bid Comparison'!$N$5:$N$104&gt;0)),1),""))</f>
        <v/>
      </c>
      <c r="D64" s="26">
        <f>IF(OR($A64="",$B64=0),"",IFERROR(SUMIF('Bid Comparison'!$C$5:$C$104,$A64,'Bid Comparison'!$N$5:$N$104)/COUNTIFS('Bid Comparison'!$C$5:$C$104,$A64,'Bid Comparison'!$N$5:$N$104,"&gt;0"),""))</f>
        <v/>
      </c>
      <c r="E64" s="26">
        <f>IF(OR($A64="",$C64=""),"",IFERROR(AGGREGATE(14,6,'Bid Comparison'!$N$5:$N$104/(('Bid Comparison'!$C$5:$C$104=$A64)*('Bid Comparison'!$N$5:$N$104&gt;0)),1)-$C64,""))</f>
        <v/>
      </c>
      <c r="F64" s="12">
        <f>IF(OR($A64="",$B64=0),"",IFERROR(AGGREGATE(15,6,'Bid Comparison'!$O$5:$O$104/(('Bid Comparison'!$C$5:$C$104=$A64)*('Bid Comparison'!$O$5:$O$104&lt;&gt;"")),1),""))</f>
        <v/>
      </c>
      <c r="G64" s="10">
        <f>IF($A64="","",COUNTIFS('Bid Comparison'!$C$5:$C$104,$A64,'Bid Comparison'!$S$5:$S$104,"&lt;&gt;Ready for comparison",'Bid Comparison'!$S$5:$S$104,"&lt;&gt;"))</f>
        <v/>
      </c>
    </row>
    <row r="65" ht="22" customHeight="1">
      <c r="A65" s="4">
        <f>IF(Assumptions!F64="","",Assumptions!F64)</f>
        <v/>
      </c>
      <c r="B65" s="5">
        <f>IF($A65="","",COUNTIFS('Bid Comparison'!$C$5:$C$104,$A65,'Bid Comparison'!$A$5:$A$104,"?*"))</f>
        <v/>
      </c>
      <c r="C65" s="25">
        <f>IF(OR($A65="",$B65=0),"",IFERROR(AGGREGATE(15,6,'Bid Comparison'!$N$5:$N$104/(('Bid Comparison'!$C$5:$C$104=$A65)*('Bid Comparison'!$N$5:$N$104&gt;0)),1),""))</f>
        <v/>
      </c>
      <c r="D65" s="25">
        <f>IF(OR($A65="",$B65=0),"",IFERROR(SUMIF('Bid Comparison'!$C$5:$C$104,$A65,'Bid Comparison'!$N$5:$N$104)/COUNTIFS('Bid Comparison'!$C$5:$C$104,$A65,'Bid Comparison'!$N$5:$N$104,"&gt;0"),""))</f>
        <v/>
      </c>
      <c r="E65" s="25">
        <f>IF(OR($A65="",$C65=""),"",IFERROR(AGGREGATE(14,6,'Bid Comparison'!$N$5:$N$104/(('Bid Comparison'!$C$5:$C$104=$A65)*('Bid Comparison'!$N$5:$N$104&gt;0)),1)-$C65,""))</f>
        <v/>
      </c>
      <c r="F65" s="7">
        <f>IF(OR($A65="",$B65=0),"",IFERROR(AGGREGATE(15,6,'Bid Comparison'!$O$5:$O$104/(('Bid Comparison'!$C$5:$C$104=$A65)*('Bid Comparison'!$O$5:$O$104&lt;&gt;"")),1),""))</f>
        <v/>
      </c>
      <c r="G65" s="5">
        <f>IF($A65="","",COUNTIFS('Bid Comparison'!$C$5:$C$104,$A65,'Bid Comparison'!$S$5:$S$104,"&lt;&gt;Ready for comparison",'Bid Comparison'!$S$5:$S$104,"&lt;&gt;"))</f>
        <v/>
      </c>
    </row>
    <row r="66" ht="22" customHeight="1">
      <c r="A66" s="9">
        <f>IF(Assumptions!F65="","",Assumptions!F65)</f>
        <v/>
      </c>
      <c r="B66" s="10">
        <f>IF($A66="","",COUNTIFS('Bid Comparison'!$C$5:$C$104,$A66,'Bid Comparison'!$A$5:$A$104,"?*"))</f>
        <v/>
      </c>
      <c r="C66" s="26">
        <f>IF(OR($A66="",$B66=0),"",IFERROR(AGGREGATE(15,6,'Bid Comparison'!$N$5:$N$104/(('Bid Comparison'!$C$5:$C$104=$A66)*('Bid Comparison'!$N$5:$N$104&gt;0)),1),""))</f>
        <v/>
      </c>
      <c r="D66" s="26">
        <f>IF(OR($A66="",$B66=0),"",IFERROR(SUMIF('Bid Comparison'!$C$5:$C$104,$A66,'Bid Comparison'!$N$5:$N$104)/COUNTIFS('Bid Comparison'!$C$5:$C$104,$A66,'Bid Comparison'!$N$5:$N$104,"&gt;0"),""))</f>
        <v/>
      </c>
      <c r="E66" s="26">
        <f>IF(OR($A66="",$C66=""),"",IFERROR(AGGREGATE(14,6,'Bid Comparison'!$N$5:$N$104/(('Bid Comparison'!$C$5:$C$104=$A66)*('Bid Comparison'!$N$5:$N$104&gt;0)),1)-$C66,""))</f>
        <v/>
      </c>
      <c r="F66" s="12">
        <f>IF(OR($A66="",$B66=0),"",IFERROR(AGGREGATE(15,6,'Bid Comparison'!$O$5:$O$104/(('Bid Comparison'!$C$5:$C$104=$A66)*('Bid Comparison'!$O$5:$O$104&lt;&gt;"")),1),""))</f>
        <v/>
      </c>
      <c r="G66" s="10">
        <f>IF($A66="","",COUNTIFS('Bid Comparison'!$C$5:$C$104,$A66,'Bid Comparison'!$S$5:$S$104,"&lt;&gt;Ready for comparison",'Bid Comparison'!$S$5:$S$104,"&lt;&gt;"))</f>
        <v/>
      </c>
    </row>
    <row r="67" ht="22" customHeight="1">
      <c r="A67" s="4">
        <f>IF(Assumptions!F66="","",Assumptions!F66)</f>
        <v/>
      </c>
      <c r="B67" s="5">
        <f>IF($A67="","",COUNTIFS('Bid Comparison'!$C$5:$C$104,$A67,'Bid Comparison'!$A$5:$A$104,"?*"))</f>
        <v/>
      </c>
      <c r="C67" s="25">
        <f>IF(OR($A67="",$B67=0),"",IFERROR(AGGREGATE(15,6,'Bid Comparison'!$N$5:$N$104/(('Bid Comparison'!$C$5:$C$104=$A67)*('Bid Comparison'!$N$5:$N$104&gt;0)),1),""))</f>
        <v/>
      </c>
      <c r="D67" s="25">
        <f>IF(OR($A67="",$B67=0),"",IFERROR(SUMIF('Bid Comparison'!$C$5:$C$104,$A67,'Bid Comparison'!$N$5:$N$104)/COUNTIFS('Bid Comparison'!$C$5:$C$104,$A67,'Bid Comparison'!$N$5:$N$104,"&gt;0"),""))</f>
        <v/>
      </c>
      <c r="E67" s="25">
        <f>IF(OR($A67="",$C67=""),"",IFERROR(AGGREGATE(14,6,'Bid Comparison'!$N$5:$N$104/(('Bid Comparison'!$C$5:$C$104=$A67)*('Bid Comparison'!$N$5:$N$104&gt;0)),1)-$C67,""))</f>
        <v/>
      </c>
      <c r="F67" s="7">
        <f>IF(OR($A67="",$B67=0),"",IFERROR(AGGREGATE(15,6,'Bid Comparison'!$O$5:$O$104/(('Bid Comparison'!$C$5:$C$104=$A67)*('Bid Comparison'!$O$5:$O$104&lt;&gt;"")),1),""))</f>
        <v/>
      </c>
      <c r="G67" s="5">
        <f>IF($A67="","",COUNTIFS('Bid Comparison'!$C$5:$C$104,$A67,'Bid Comparison'!$S$5:$S$104,"&lt;&gt;Ready for comparison",'Bid Comparison'!$S$5:$S$104,"&lt;&gt;"))</f>
        <v/>
      </c>
    </row>
    <row r="68" ht="22" customHeight="1">
      <c r="A68" s="9">
        <f>IF(Assumptions!F67="","",Assumptions!F67)</f>
        <v/>
      </c>
      <c r="B68" s="10">
        <f>IF($A68="","",COUNTIFS('Bid Comparison'!$C$5:$C$104,$A68,'Bid Comparison'!$A$5:$A$104,"?*"))</f>
        <v/>
      </c>
      <c r="C68" s="26">
        <f>IF(OR($A68="",$B68=0),"",IFERROR(AGGREGATE(15,6,'Bid Comparison'!$N$5:$N$104/(('Bid Comparison'!$C$5:$C$104=$A68)*('Bid Comparison'!$N$5:$N$104&gt;0)),1),""))</f>
        <v/>
      </c>
      <c r="D68" s="26">
        <f>IF(OR($A68="",$B68=0),"",IFERROR(SUMIF('Bid Comparison'!$C$5:$C$104,$A68,'Bid Comparison'!$N$5:$N$104)/COUNTIFS('Bid Comparison'!$C$5:$C$104,$A68,'Bid Comparison'!$N$5:$N$104,"&gt;0"),""))</f>
        <v/>
      </c>
      <c r="E68" s="26">
        <f>IF(OR($A68="",$C68=""),"",IFERROR(AGGREGATE(14,6,'Bid Comparison'!$N$5:$N$104/(('Bid Comparison'!$C$5:$C$104=$A68)*('Bid Comparison'!$N$5:$N$104&gt;0)),1)-$C68,""))</f>
        <v/>
      </c>
      <c r="F68" s="12">
        <f>IF(OR($A68="",$B68=0),"",IFERROR(AGGREGATE(15,6,'Bid Comparison'!$O$5:$O$104/(('Bid Comparison'!$C$5:$C$104=$A68)*('Bid Comparison'!$O$5:$O$104&lt;&gt;"")),1),""))</f>
        <v/>
      </c>
      <c r="G68" s="10">
        <f>IF($A68="","",COUNTIFS('Bid Comparison'!$C$5:$C$104,$A68,'Bid Comparison'!$S$5:$S$104,"&lt;&gt;Ready for comparison",'Bid Comparison'!$S$5:$S$104,"&lt;&gt;"))</f>
        <v/>
      </c>
    </row>
    <row r="69" ht="22" customHeight="1">
      <c r="A69" s="4">
        <f>IF(Assumptions!F68="","",Assumptions!F68)</f>
        <v/>
      </c>
      <c r="B69" s="5">
        <f>IF($A69="","",COUNTIFS('Bid Comparison'!$C$5:$C$104,$A69,'Bid Comparison'!$A$5:$A$104,"?*"))</f>
        <v/>
      </c>
      <c r="C69" s="25">
        <f>IF(OR($A69="",$B69=0),"",IFERROR(AGGREGATE(15,6,'Bid Comparison'!$N$5:$N$104/(('Bid Comparison'!$C$5:$C$104=$A69)*('Bid Comparison'!$N$5:$N$104&gt;0)),1),""))</f>
        <v/>
      </c>
      <c r="D69" s="25">
        <f>IF(OR($A69="",$B69=0),"",IFERROR(SUMIF('Bid Comparison'!$C$5:$C$104,$A69,'Bid Comparison'!$N$5:$N$104)/COUNTIFS('Bid Comparison'!$C$5:$C$104,$A69,'Bid Comparison'!$N$5:$N$104,"&gt;0"),""))</f>
        <v/>
      </c>
      <c r="E69" s="25">
        <f>IF(OR($A69="",$C69=""),"",IFERROR(AGGREGATE(14,6,'Bid Comparison'!$N$5:$N$104/(('Bid Comparison'!$C$5:$C$104=$A69)*('Bid Comparison'!$N$5:$N$104&gt;0)),1)-$C69,""))</f>
        <v/>
      </c>
      <c r="F69" s="7">
        <f>IF(OR($A69="",$B69=0),"",IFERROR(AGGREGATE(15,6,'Bid Comparison'!$O$5:$O$104/(('Bid Comparison'!$C$5:$C$104=$A69)*('Bid Comparison'!$O$5:$O$104&lt;&gt;"")),1),""))</f>
        <v/>
      </c>
      <c r="G69" s="5">
        <f>IF($A69="","",COUNTIFS('Bid Comparison'!$C$5:$C$104,$A69,'Bid Comparison'!$S$5:$S$104,"&lt;&gt;Ready for comparison",'Bid Comparison'!$S$5:$S$104,"&lt;&gt;"))</f>
        <v/>
      </c>
    </row>
    <row r="70" ht="22" customHeight="1">
      <c r="A70" s="9">
        <f>IF(Assumptions!F69="","",Assumptions!F69)</f>
        <v/>
      </c>
      <c r="B70" s="10">
        <f>IF($A70="","",COUNTIFS('Bid Comparison'!$C$5:$C$104,$A70,'Bid Comparison'!$A$5:$A$104,"?*"))</f>
        <v/>
      </c>
      <c r="C70" s="26">
        <f>IF(OR($A70="",$B70=0),"",IFERROR(AGGREGATE(15,6,'Bid Comparison'!$N$5:$N$104/(('Bid Comparison'!$C$5:$C$104=$A70)*('Bid Comparison'!$N$5:$N$104&gt;0)),1),""))</f>
        <v/>
      </c>
      <c r="D70" s="26">
        <f>IF(OR($A70="",$B70=0),"",IFERROR(SUMIF('Bid Comparison'!$C$5:$C$104,$A70,'Bid Comparison'!$N$5:$N$104)/COUNTIFS('Bid Comparison'!$C$5:$C$104,$A70,'Bid Comparison'!$N$5:$N$104,"&gt;0"),""))</f>
        <v/>
      </c>
      <c r="E70" s="26">
        <f>IF(OR($A70="",$C70=""),"",IFERROR(AGGREGATE(14,6,'Bid Comparison'!$N$5:$N$104/(('Bid Comparison'!$C$5:$C$104=$A70)*('Bid Comparison'!$N$5:$N$104&gt;0)),1)-$C70,""))</f>
        <v/>
      </c>
      <c r="F70" s="12">
        <f>IF(OR($A70="",$B70=0),"",IFERROR(AGGREGATE(15,6,'Bid Comparison'!$O$5:$O$104/(('Bid Comparison'!$C$5:$C$104=$A70)*('Bid Comparison'!$O$5:$O$104&lt;&gt;"")),1),""))</f>
        <v/>
      </c>
      <c r="G70" s="10">
        <f>IF($A70="","",COUNTIFS('Bid Comparison'!$C$5:$C$104,$A70,'Bid Comparison'!$S$5:$S$104,"&lt;&gt;Ready for comparison",'Bid Comparison'!$S$5:$S$104,"&lt;&gt;"))</f>
        <v/>
      </c>
    </row>
    <row r="71" ht="22" customHeight="1">
      <c r="A71" s="4">
        <f>IF(Assumptions!F70="","",Assumptions!F70)</f>
        <v/>
      </c>
      <c r="B71" s="5">
        <f>IF($A71="","",COUNTIFS('Bid Comparison'!$C$5:$C$104,$A71,'Bid Comparison'!$A$5:$A$104,"?*"))</f>
        <v/>
      </c>
      <c r="C71" s="25">
        <f>IF(OR($A71="",$B71=0),"",IFERROR(AGGREGATE(15,6,'Bid Comparison'!$N$5:$N$104/(('Bid Comparison'!$C$5:$C$104=$A71)*('Bid Comparison'!$N$5:$N$104&gt;0)),1),""))</f>
        <v/>
      </c>
      <c r="D71" s="25">
        <f>IF(OR($A71="",$B71=0),"",IFERROR(SUMIF('Bid Comparison'!$C$5:$C$104,$A71,'Bid Comparison'!$N$5:$N$104)/COUNTIFS('Bid Comparison'!$C$5:$C$104,$A71,'Bid Comparison'!$N$5:$N$104,"&gt;0"),""))</f>
        <v/>
      </c>
      <c r="E71" s="25">
        <f>IF(OR($A71="",$C71=""),"",IFERROR(AGGREGATE(14,6,'Bid Comparison'!$N$5:$N$104/(('Bid Comparison'!$C$5:$C$104=$A71)*('Bid Comparison'!$N$5:$N$104&gt;0)),1)-$C71,""))</f>
        <v/>
      </c>
      <c r="F71" s="7">
        <f>IF(OR($A71="",$B71=0),"",IFERROR(AGGREGATE(15,6,'Bid Comparison'!$O$5:$O$104/(('Bid Comparison'!$C$5:$C$104=$A71)*('Bid Comparison'!$O$5:$O$104&lt;&gt;"")),1),""))</f>
        <v/>
      </c>
      <c r="G71" s="5">
        <f>IF($A71="","",COUNTIFS('Bid Comparison'!$C$5:$C$104,$A71,'Bid Comparison'!$S$5:$S$104,"&lt;&gt;Ready for comparison",'Bid Comparison'!$S$5:$S$104,"&lt;&gt;"))</f>
        <v/>
      </c>
    </row>
    <row r="72" ht="22" customHeight="1">
      <c r="A72" s="9">
        <f>IF(Assumptions!F71="","",Assumptions!F71)</f>
        <v/>
      </c>
      <c r="B72" s="10">
        <f>IF($A72="","",COUNTIFS('Bid Comparison'!$C$5:$C$104,$A72,'Bid Comparison'!$A$5:$A$104,"?*"))</f>
        <v/>
      </c>
      <c r="C72" s="26">
        <f>IF(OR($A72="",$B72=0),"",IFERROR(AGGREGATE(15,6,'Bid Comparison'!$N$5:$N$104/(('Bid Comparison'!$C$5:$C$104=$A72)*('Bid Comparison'!$N$5:$N$104&gt;0)),1),""))</f>
        <v/>
      </c>
      <c r="D72" s="26">
        <f>IF(OR($A72="",$B72=0),"",IFERROR(SUMIF('Bid Comparison'!$C$5:$C$104,$A72,'Bid Comparison'!$N$5:$N$104)/COUNTIFS('Bid Comparison'!$C$5:$C$104,$A72,'Bid Comparison'!$N$5:$N$104,"&gt;0"),""))</f>
        <v/>
      </c>
      <c r="E72" s="26">
        <f>IF(OR($A72="",$C72=""),"",IFERROR(AGGREGATE(14,6,'Bid Comparison'!$N$5:$N$104/(('Bid Comparison'!$C$5:$C$104=$A72)*('Bid Comparison'!$N$5:$N$104&gt;0)),1)-$C72,""))</f>
        <v/>
      </c>
      <c r="F72" s="12">
        <f>IF(OR($A72="",$B72=0),"",IFERROR(AGGREGATE(15,6,'Bid Comparison'!$O$5:$O$104/(('Bid Comparison'!$C$5:$C$104=$A72)*('Bid Comparison'!$O$5:$O$104&lt;&gt;"")),1),""))</f>
        <v/>
      </c>
      <c r="G72" s="10">
        <f>IF($A72="","",COUNTIFS('Bid Comparison'!$C$5:$C$104,$A72,'Bid Comparison'!$S$5:$S$104,"&lt;&gt;Ready for comparison",'Bid Comparison'!$S$5:$S$104,"&lt;&gt;"))</f>
        <v/>
      </c>
    </row>
    <row r="73" ht="22" customHeight="1">
      <c r="A73" s="4">
        <f>IF(Assumptions!F72="","",Assumptions!F72)</f>
        <v/>
      </c>
      <c r="B73" s="5">
        <f>IF($A73="","",COUNTIFS('Bid Comparison'!$C$5:$C$104,$A73,'Bid Comparison'!$A$5:$A$104,"?*"))</f>
        <v/>
      </c>
      <c r="C73" s="25">
        <f>IF(OR($A73="",$B73=0),"",IFERROR(AGGREGATE(15,6,'Bid Comparison'!$N$5:$N$104/(('Bid Comparison'!$C$5:$C$104=$A73)*('Bid Comparison'!$N$5:$N$104&gt;0)),1),""))</f>
        <v/>
      </c>
      <c r="D73" s="25">
        <f>IF(OR($A73="",$B73=0),"",IFERROR(SUMIF('Bid Comparison'!$C$5:$C$104,$A73,'Bid Comparison'!$N$5:$N$104)/COUNTIFS('Bid Comparison'!$C$5:$C$104,$A73,'Bid Comparison'!$N$5:$N$104,"&gt;0"),""))</f>
        <v/>
      </c>
      <c r="E73" s="25">
        <f>IF(OR($A73="",$C73=""),"",IFERROR(AGGREGATE(14,6,'Bid Comparison'!$N$5:$N$104/(('Bid Comparison'!$C$5:$C$104=$A73)*('Bid Comparison'!$N$5:$N$104&gt;0)),1)-$C73,""))</f>
        <v/>
      </c>
      <c r="F73" s="7">
        <f>IF(OR($A73="",$B73=0),"",IFERROR(AGGREGATE(15,6,'Bid Comparison'!$O$5:$O$104/(('Bid Comparison'!$C$5:$C$104=$A73)*('Bid Comparison'!$O$5:$O$104&lt;&gt;"")),1),""))</f>
        <v/>
      </c>
      <c r="G73" s="5">
        <f>IF($A73="","",COUNTIFS('Bid Comparison'!$C$5:$C$104,$A73,'Bid Comparison'!$S$5:$S$104,"&lt;&gt;Ready for comparison",'Bid Comparison'!$S$5:$S$104,"&lt;&gt;"))</f>
        <v/>
      </c>
    </row>
    <row r="74" ht="22" customHeight="1">
      <c r="A74" s="9">
        <f>IF(Assumptions!F73="","",Assumptions!F73)</f>
        <v/>
      </c>
      <c r="B74" s="10">
        <f>IF($A74="","",COUNTIFS('Bid Comparison'!$C$5:$C$104,$A74,'Bid Comparison'!$A$5:$A$104,"?*"))</f>
        <v/>
      </c>
      <c r="C74" s="26">
        <f>IF(OR($A74="",$B74=0),"",IFERROR(AGGREGATE(15,6,'Bid Comparison'!$N$5:$N$104/(('Bid Comparison'!$C$5:$C$104=$A74)*('Bid Comparison'!$N$5:$N$104&gt;0)),1),""))</f>
        <v/>
      </c>
      <c r="D74" s="26">
        <f>IF(OR($A74="",$B74=0),"",IFERROR(SUMIF('Bid Comparison'!$C$5:$C$104,$A74,'Bid Comparison'!$N$5:$N$104)/COUNTIFS('Bid Comparison'!$C$5:$C$104,$A74,'Bid Comparison'!$N$5:$N$104,"&gt;0"),""))</f>
        <v/>
      </c>
      <c r="E74" s="26">
        <f>IF(OR($A74="",$C74=""),"",IFERROR(AGGREGATE(14,6,'Bid Comparison'!$N$5:$N$104/(('Bid Comparison'!$C$5:$C$104=$A74)*('Bid Comparison'!$N$5:$N$104&gt;0)),1)-$C74,""))</f>
        <v/>
      </c>
      <c r="F74" s="12">
        <f>IF(OR($A74="",$B74=0),"",IFERROR(AGGREGATE(15,6,'Bid Comparison'!$O$5:$O$104/(('Bid Comparison'!$C$5:$C$104=$A74)*('Bid Comparison'!$O$5:$O$104&lt;&gt;"")),1),""))</f>
        <v/>
      </c>
      <c r="G74" s="10">
        <f>IF($A74="","",COUNTIFS('Bid Comparison'!$C$5:$C$104,$A74,'Bid Comparison'!$S$5:$S$104,"&lt;&gt;Ready for comparison",'Bid Comparison'!$S$5:$S$104,"&lt;&gt;"))</f>
        <v/>
      </c>
    </row>
    <row r="75" ht="22" customHeight="1">
      <c r="A75" s="4">
        <f>IF(Assumptions!F74="","",Assumptions!F74)</f>
        <v/>
      </c>
      <c r="B75" s="5">
        <f>IF($A75="","",COUNTIFS('Bid Comparison'!$C$5:$C$104,$A75,'Bid Comparison'!$A$5:$A$104,"?*"))</f>
        <v/>
      </c>
      <c r="C75" s="25">
        <f>IF(OR($A75="",$B75=0),"",IFERROR(AGGREGATE(15,6,'Bid Comparison'!$N$5:$N$104/(('Bid Comparison'!$C$5:$C$104=$A75)*('Bid Comparison'!$N$5:$N$104&gt;0)),1),""))</f>
        <v/>
      </c>
      <c r="D75" s="25">
        <f>IF(OR($A75="",$B75=0),"",IFERROR(SUMIF('Bid Comparison'!$C$5:$C$104,$A75,'Bid Comparison'!$N$5:$N$104)/COUNTIFS('Bid Comparison'!$C$5:$C$104,$A75,'Bid Comparison'!$N$5:$N$104,"&gt;0"),""))</f>
        <v/>
      </c>
      <c r="E75" s="25">
        <f>IF(OR($A75="",$C75=""),"",IFERROR(AGGREGATE(14,6,'Bid Comparison'!$N$5:$N$104/(('Bid Comparison'!$C$5:$C$104=$A75)*('Bid Comparison'!$N$5:$N$104&gt;0)),1)-$C75,""))</f>
        <v/>
      </c>
      <c r="F75" s="7">
        <f>IF(OR($A75="",$B75=0),"",IFERROR(AGGREGATE(15,6,'Bid Comparison'!$O$5:$O$104/(('Bid Comparison'!$C$5:$C$104=$A75)*('Bid Comparison'!$O$5:$O$104&lt;&gt;"")),1),""))</f>
        <v/>
      </c>
      <c r="G75" s="5">
        <f>IF($A75="","",COUNTIFS('Bid Comparison'!$C$5:$C$104,$A75,'Bid Comparison'!$S$5:$S$104,"&lt;&gt;Ready for comparison",'Bid Comparison'!$S$5:$S$104,"&lt;&gt;"))</f>
        <v/>
      </c>
    </row>
    <row r="76" ht="22" customHeight="1">
      <c r="A76" s="9">
        <f>IF(Assumptions!F75="","",Assumptions!F75)</f>
        <v/>
      </c>
      <c r="B76" s="10">
        <f>IF($A76="","",COUNTIFS('Bid Comparison'!$C$5:$C$104,$A76,'Bid Comparison'!$A$5:$A$104,"?*"))</f>
        <v/>
      </c>
      <c r="C76" s="26">
        <f>IF(OR($A76="",$B76=0),"",IFERROR(AGGREGATE(15,6,'Bid Comparison'!$N$5:$N$104/(('Bid Comparison'!$C$5:$C$104=$A76)*('Bid Comparison'!$N$5:$N$104&gt;0)),1),""))</f>
        <v/>
      </c>
      <c r="D76" s="26">
        <f>IF(OR($A76="",$B76=0),"",IFERROR(SUMIF('Bid Comparison'!$C$5:$C$104,$A76,'Bid Comparison'!$N$5:$N$104)/COUNTIFS('Bid Comparison'!$C$5:$C$104,$A76,'Bid Comparison'!$N$5:$N$104,"&gt;0"),""))</f>
        <v/>
      </c>
      <c r="E76" s="26">
        <f>IF(OR($A76="",$C76=""),"",IFERROR(AGGREGATE(14,6,'Bid Comparison'!$N$5:$N$104/(('Bid Comparison'!$C$5:$C$104=$A76)*('Bid Comparison'!$N$5:$N$104&gt;0)),1)-$C76,""))</f>
        <v/>
      </c>
      <c r="F76" s="12">
        <f>IF(OR($A76="",$B76=0),"",IFERROR(AGGREGATE(15,6,'Bid Comparison'!$O$5:$O$104/(('Bid Comparison'!$C$5:$C$104=$A76)*('Bid Comparison'!$O$5:$O$104&lt;&gt;"")),1),""))</f>
        <v/>
      </c>
      <c r="G76" s="10">
        <f>IF($A76="","",COUNTIFS('Bid Comparison'!$C$5:$C$104,$A76,'Bid Comparison'!$S$5:$S$104,"&lt;&gt;Ready for comparison",'Bid Comparison'!$S$5:$S$104,"&lt;&gt;"))</f>
        <v/>
      </c>
    </row>
    <row r="77" ht="22" customHeight="1">
      <c r="A77" s="4">
        <f>IF(Assumptions!F76="","",Assumptions!F76)</f>
        <v/>
      </c>
      <c r="B77" s="5">
        <f>IF($A77="","",COUNTIFS('Bid Comparison'!$C$5:$C$104,$A77,'Bid Comparison'!$A$5:$A$104,"?*"))</f>
        <v/>
      </c>
      <c r="C77" s="25">
        <f>IF(OR($A77="",$B77=0),"",IFERROR(AGGREGATE(15,6,'Bid Comparison'!$N$5:$N$104/(('Bid Comparison'!$C$5:$C$104=$A77)*('Bid Comparison'!$N$5:$N$104&gt;0)),1),""))</f>
        <v/>
      </c>
      <c r="D77" s="25">
        <f>IF(OR($A77="",$B77=0),"",IFERROR(SUMIF('Bid Comparison'!$C$5:$C$104,$A77,'Bid Comparison'!$N$5:$N$104)/COUNTIFS('Bid Comparison'!$C$5:$C$104,$A77,'Bid Comparison'!$N$5:$N$104,"&gt;0"),""))</f>
        <v/>
      </c>
      <c r="E77" s="25">
        <f>IF(OR($A77="",$C77=""),"",IFERROR(AGGREGATE(14,6,'Bid Comparison'!$N$5:$N$104/(('Bid Comparison'!$C$5:$C$104=$A77)*('Bid Comparison'!$N$5:$N$104&gt;0)),1)-$C77,""))</f>
        <v/>
      </c>
      <c r="F77" s="7">
        <f>IF(OR($A77="",$B77=0),"",IFERROR(AGGREGATE(15,6,'Bid Comparison'!$O$5:$O$104/(('Bid Comparison'!$C$5:$C$104=$A77)*('Bid Comparison'!$O$5:$O$104&lt;&gt;"")),1),""))</f>
        <v/>
      </c>
      <c r="G77" s="5">
        <f>IF($A77="","",COUNTIFS('Bid Comparison'!$C$5:$C$104,$A77,'Bid Comparison'!$S$5:$S$104,"&lt;&gt;Ready for comparison",'Bid Comparison'!$S$5:$S$104,"&lt;&gt;"))</f>
        <v/>
      </c>
    </row>
    <row r="78" ht="22" customHeight="1">
      <c r="A78" s="9">
        <f>IF(Assumptions!F77="","",Assumptions!F77)</f>
        <v/>
      </c>
      <c r="B78" s="10">
        <f>IF($A78="","",COUNTIFS('Bid Comparison'!$C$5:$C$104,$A78,'Bid Comparison'!$A$5:$A$104,"?*"))</f>
        <v/>
      </c>
      <c r="C78" s="26">
        <f>IF(OR($A78="",$B78=0),"",IFERROR(AGGREGATE(15,6,'Bid Comparison'!$N$5:$N$104/(('Bid Comparison'!$C$5:$C$104=$A78)*('Bid Comparison'!$N$5:$N$104&gt;0)),1),""))</f>
        <v/>
      </c>
      <c r="D78" s="26">
        <f>IF(OR($A78="",$B78=0),"",IFERROR(SUMIF('Bid Comparison'!$C$5:$C$104,$A78,'Bid Comparison'!$N$5:$N$104)/COUNTIFS('Bid Comparison'!$C$5:$C$104,$A78,'Bid Comparison'!$N$5:$N$104,"&gt;0"),""))</f>
        <v/>
      </c>
      <c r="E78" s="26">
        <f>IF(OR($A78="",$C78=""),"",IFERROR(AGGREGATE(14,6,'Bid Comparison'!$N$5:$N$104/(('Bid Comparison'!$C$5:$C$104=$A78)*('Bid Comparison'!$N$5:$N$104&gt;0)),1)-$C78,""))</f>
        <v/>
      </c>
      <c r="F78" s="12">
        <f>IF(OR($A78="",$B78=0),"",IFERROR(AGGREGATE(15,6,'Bid Comparison'!$O$5:$O$104/(('Bid Comparison'!$C$5:$C$104=$A78)*('Bid Comparison'!$O$5:$O$104&lt;&gt;"")),1),""))</f>
        <v/>
      </c>
      <c r="G78" s="10">
        <f>IF($A78="","",COUNTIFS('Bid Comparison'!$C$5:$C$104,$A78,'Bid Comparison'!$S$5:$S$104,"&lt;&gt;Ready for comparison",'Bid Comparison'!$S$5:$S$104,"&lt;&gt;"))</f>
        <v/>
      </c>
    </row>
    <row r="79" ht="22" customHeight="1">
      <c r="A79" s="4">
        <f>IF(Assumptions!F78="","",Assumptions!F78)</f>
        <v/>
      </c>
      <c r="B79" s="5">
        <f>IF($A79="","",COUNTIFS('Bid Comparison'!$C$5:$C$104,$A79,'Bid Comparison'!$A$5:$A$104,"?*"))</f>
        <v/>
      </c>
      <c r="C79" s="25">
        <f>IF(OR($A79="",$B79=0),"",IFERROR(AGGREGATE(15,6,'Bid Comparison'!$N$5:$N$104/(('Bid Comparison'!$C$5:$C$104=$A79)*('Bid Comparison'!$N$5:$N$104&gt;0)),1),""))</f>
        <v/>
      </c>
      <c r="D79" s="25">
        <f>IF(OR($A79="",$B79=0),"",IFERROR(SUMIF('Bid Comparison'!$C$5:$C$104,$A79,'Bid Comparison'!$N$5:$N$104)/COUNTIFS('Bid Comparison'!$C$5:$C$104,$A79,'Bid Comparison'!$N$5:$N$104,"&gt;0"),""))</f>
        <v/>
      </c>
      <c r="E79" s="25">
        <f>IF(OR($A79="",$C79=""),"",IFERROR(AGGREGATE(14,6,'Bid Comparison'!$N$5:$N$104/(('Bid Comparison'!$C$5:$C$104=$A79)*('Bid Comparison'!$N$5:$N$104&gt;0)),1)-$C79,""))</f>
        <v/>
      </c>
      <c r="F79" s="7">
        <f>IF(OR($A79="",$B79=0),"",IFERROR(AGGREGATE(15,6,'Bid Comparison'!$O$5:$O$104/(('Bid Comparison'!$C$5:$C$104=$A79)*('Bid Comparison'!$O$5:$O$104&lt;&gt;"")),1),""))</f>
        <v/>
      </c>
      <c r="G79" s="5">
        <f>IF($A79="","",COUNTIFS('Bid Comparison'!$C$5:$C$104,$A79,'Bid Comparison'!$S$5:$S$104,"&lt;&gt;Ready for comparison",'Bid Comparison'!$S$5:$S$104,"&lt;&gt;"))</f>
        <v/>
      </c>
    </row>
    <row r="80" ht="22" customHeight="1">
      <c r="A80" s="9">
        <f>IF(Assumptions!F79="","",Assumptions!F79)</f>
        <v/>
      </c>
      <c r="B80" s="10">
        <f>IF($A80="","",COUNTIFS('Bid Comparison'!$C$5:$C$104,$A80,'Bid Comparison'!$A$5:$A$104,"?*"))</f>
        <v/>
      </c>
      <c r="C80" s="26">
        <f>IF(OR($A80="",$B80=0),"",IFERROR(AGGREGATE(15,6,'Bid Comparison'!$N$5:$N$104/(('Bid Comparison'!$C$5:$C$104=$A80)*('Bid Comparison'!$N$5:$N$104&gt;0)),1),""))</f>
        <v/>
      </c>
      <c r="D80" s="26">
        <f>IF(OR($A80="",$B80=0),"",IFERROR(SUMIF('Bid Comparison'!$C$5:$C$104,$A80,'Bid Comparison'!$N$5:$N$104)/COUNTIFS('Bid Comparison'!$C$5:$C$104,$A80,'Bid Comparison'!$N$5:$N$104,"&gt;0"),""))</f>
        <v/>
      </c>
      <c r="E80" s="26">
        <f>IF(OR($A80="",$C80=""),"",IFERROR(AGGREGATE(14,6,'Bid Comparison'!$N$5:$N$104/(('Bid Comparison'!$C$5:$C$104=$A80)*('Bid Comparison'!$N$5:$N$104&gt;0)),1)-$C80,""))</f>
        <v/>
      </c>
      <c r="F80" s="12">
        <f>IF(OR($A80="",$B80=0),"",IFERROR(AGGREGATE(15,6,'Bid Comparison'!$O$5:$O$104/(('Bid Comparison'!$C$5:$C$104=$A80)*('Bid Comparison'!$O$5:$O$104&lt;&gt;"")),1),""))</f>
        <v/>
      </c>
      <c r="G80" s="10">
        <f>IF($A80="","",COUNTIFS('Bid Comparison'!$C$5:$C$104,$A80,'Bid Comparison'!$S$5:$S$104,"&lt;&gt;Ready for comparison",'Bid Comparison'!$S$5:$S$104,"&lt;&gt;"))</f>
        <v/>
      </c>
    </row>
    <row r="81" ht="22" customHeight="1">
      <c r="A81" s="4">
        <f>IF(Assumptions!F80="","",Assumptions!F80)</f>
        <v/>
      </c>
      <c r="B81" s="5">
        <f>IF($A81="","",COUNTIFS('Bid Comparison'!$C$5:$C$104,$A81,'Bid Comparison'!$A$5:$A$104,"?*"))</f>
        <v/>
      </c>
      <c r="C81" s="25">
        <f>IF(OR($A81="",$B81=0),"",IFERROR(AGGREGATE(15,6,'Bid Comparison'!$N$5:$N$104/(('Bid Comparison'!$C$5:$C$104=$A81)*('Bid Comparison'!$N$5:$N$104&gt;0)),1),""))</f>
        <v/>
      </c>
      <c r="D81" s="25">
        <f>IF(OR($A81="",$B81=0),"",IFERROR(SUMIF('Bid Comparison'!$C$5:$C$104,$A81,'Bid Comparison'!$N$5:$N$104)/COUNTIFS('Bid Comparison'!$C$5:$C$104,$A81,'Bid Comparison'!$N$5:$N$104,"&gt;0"),""))</f>
        <v/>
      </c>
      <c r="E81" s="25">
        <f>IF(OR($A81="",$C81=""),"",IFERROR(AGGREGATE(14,6,'Bid Comparison'!$N$5:$N$104/(('Bid Comparison'!$C$5:$C$104=$A81)*('Bid Comparison'!$N$5:$N$104&gt;0)),1)-$C81,""))</f>
        <v/>
      </c>
      <c r="F81" s="7">
        <f>IF(OR($A81="",$B81=0),"",IFERROR(AGGREGATE(15,6,'Bid Comparison'!$O$5:$O$104/(('Bid Comparison'!$C$5:$C$104=$A81)*('Bid Comparison'!$O$5:$O$104&lt;&gt;"")),1),""))</f>
        <v/>
      </c>
      <c r="G81" s="5">
        <f>IF($A81="","",COUNTIFS('Bid Comparison'!$C$5:$C$104,$A81,'Bid Comparison'!$S$5:$S$104,"&lt;&gt;Ready for comparison",'Bid Comparison'!$S$5:$S$104,"&lt;&gt;"))</f>
        <v/>
      </c>
    </row>
    <row r="82" ht="22" customHeight="1">
      <c r="A82" s="9">
        <f>IF(Assumptions!F81="","",Assumptions!F81)</f>
        <v/>
      </c>
      <c r="B82" s="10">
        <f>IF($A82="","",COUNTIFS('Bid Comparison'!$C$5:$C$104,$A82,'Bid Comparison'!$A$5:$A$104,"?*"))</f>
        <v/>
      </c>
      <c r="C82" s="26">
        <f>IF(OR($A82="",$B82=0),"",IFERROR(AGGREGATE(15,6,'Bid Comparison'!$N$5:$N$104/(('Bid Comparison'!$C$5:$C$104=$A82)*('Bid Comparison'!$N$5:$N$104&gt;0)),1),""))</f>
        <v/>
      </c>
      <c r="D82" s="26">
        <f>IF(OR($A82="",$B82=0),"",IFERROR(SUMIF('Bid Comparison'!$C$5:$C$104,$A82,'Bid Comparison'!$N$5:$N$104)/COUNTIFS('Bid Comparison'!$C$5:$C$104,$A82,'Bid Comparison'!$N$5:$N$104,"&gt;0"),""))</f>
        <v/>
      </c>
      <c r="E82" s="26">
        <f>IF(OR($A82="",$C82=""),"",IFERROR(AGGREGATE(14,6,'Bid Comparison'!$N$5:$N$104/(('Bid Comparison'!$C$5:$C$104=$A82)*('Bid Comparison'!$N$5:$N$104&gt;0)),1)-$C82,""))</f>
        <v/>
      </c>
      <c r="F82" s="12">
        <f>IF(OR($A82="",$B82=0),"",IFERROR(AGGREGATE(15,6,'Bid Comparison'!$O$5:$O$104/(('Bid Comparison'!$C$5:$C$104=$A82)*('Bid Comparison'!$O$5:$O$104&lt;&gt;"")),1),""))</f>
        <v/>
      </c>
      <c r="G82" s="10">
        <f>IF($A82="","",COUNTIFS('Bid Comparison'!$C$5:$C$104,$A82,'Bid Comparison'!$S$5:$S$104,"&lt;&gt;Ready for comparison",'Bid Comparison'!$S$5:$S$104,"&lt;&gt;"))</f>
        <v/>
      </c>
    </row>
    <row r="83" ht="22" customHeight="1">
      <c r="A83" s="4">
        <f>IF(Assumptions!F82="","",Assumptions!F82)</f>
        <v/>
      </c>
      <c r="B83" s="5">
        <f>IF($A83="","",COUNTIFS('Bid Comparison'!$C$5:$C$104,$A83,'Bid Comparison'!$A$5:$A$104,"?*"))</f>
        <v/>
      </c>
      <c r="C83" s="25">
        <f>IF(OR($A83="",$B83=0),"",IFERROR(AGGREGATE(15,6,'Bid Comparison'!$N$5:$N$104/(('Bid Comparison'!$C$5:$C$104=$A83)*('Bid Comparison'!$N$5:$N$104&gt;0)),1),""))</f>
        <v/>
      </c>
      <c r="D83" s="25">
        <f>IF(OR($A83="",$B83=0),"",IFERROR(SUMIF('Bid Comparison'!$C$5:$C$104,$A83,'Bid Comparison'!$N$5:$N$104)/COUNTIFS('Bid Comparison'!$C$5:$C$104,$A83,'Bid Comparison'!$N$5:$N$104,"&gt;0"),""))</f>
        <v/>
      </c>
      <c r="E83" s="25">
        <f>IF(OR($A83="",$C83=""),"",IFERROR(AGGREGATE(14,6,'Bid Comparison'!$N$5:$N$104/(('Bid Comparison'!$C$5:$C$104=$A83)*('Bid Comparison'!$N$5:$N$104&gt;0)),1)-$C83,""))</f>
        <v/>
      </c>
      <c r="F83" s="7">
        <f>IF(OR($A83="",$B83=0),"",IFERROR(AGGREGATE(15,6,'Bid Comparison'!$O$5:$O$104/(('Bid Comparison'!$C$5:$C$104=$A83)*('Bid Comparison'!$O$5:$O$104&lt;&gt;"")),1),""))</f>
        <v/>
      </c>
      <c r="G83" s="5">
        <f>IF($A83="","",COUNTIFS('Bid Comparison'!$C$5:$C$104,$A83,'Bid Comparison'!$S$5:$S$104,"&lt;&gt;Ready for comparison",'Bid Comparison'!$S$5:$S$104,"&lt;&gt;"))</f>
        <v/>
      </c>
    </row>
    <row r="84" ht="22" customHeight="1">
      <c r="A84" s="9">
        <f>IF(Assumptions!F83="","",Assumptions!F83)</f>
        <v/>
      </c>
      <c r="B84" s="10">
        <f>IF($A84="","",COUNTIFS('Bid Comparison'!$C$5:$C$104,$A84,'Bid Comparison'!$A$5:$A$104,"?*"))</f>
        <v/>
      </c>
      <c r="C84" s="26">
        <f>IF(OR($A84="",$B84=0),"",IFERROR(AGGREGATE(15,6,'Bid Comparison'!$N$5:$N$104/(('Bid Comparison'!$C$5:$C$104=$A84)*('Bid Comparison'!$N$5:$N$104&gt;0)),1),""))</f>
        <v/>
      </c>
      <c r="D84" s="26">
        <f>IF(OR($A84="",$B84=0),"",IFERROR(SUMIF('Bid Comparison'!$C$5:$C$104,$A84,'Bid Comparison'!$N$5:$N$104)/COUNTIFS('Bid Comparison'!$C$5:$C$104,$A84,'Bid Comparison'!$N$5:$N$104,"&gt;0"),""))</f>
        <v/>
      </c>
      <c r="E84" s="26">
        <f>IF(OR($A84="",$C84=""),"",IFERROR(AGGREGATE(14,6,'Bid Comparison'!$N$5:$N$104/(('Bid Comparison'!$C$5:$C$104=$A84)*('Bid Comparison'!$N$5:$N$104&gt;0)),1)-$C84,""))</f>
        <v/>
      </c>
      <c r="F84" s="12">
        <f>IF(OR($A84="",$B84=0),"",IFERROR(AGGREGATE(15,6,'Bid Comparison'!$O$5:$O$104/(('Bid Comparison'!$C$5:$C$104=$A84)*('Bid Comparison'!$O$5:$O$104&lt;&gt;"")),1),""))</f>
        <v/>
      </c>
      <c r="G84" s="10">
        <f>IF($A84="","",COUNTIFS('Bid Comparison'!$C$5:$C$104,$A84,'Bid Comparison'!$S$5:$S$104,"&lt;&gt;Ready for comparison",'Bid Comparison'!$S$5:$S$104,"&lt;&gt;"))</f>
        <v/>
      </c>
    </row>
    <row r="85" ht="22" customHeight="1">
      <c r="A85" s="4">
        <f>IF(Assumptions!F84="","",Assumptions!F84)</f>
        <v/>
      </c>
      <c r="B85" s="5">
        <f>IF($A85="","",COUNTIFS('Bid Comparison'!$C$5:$C$104,$A85,'Bid Comparison'!$A$5:$A$104,"?*"))</f>
        <v/>
      </c>
      <c r="C85" s="25">
        <f>IF(OR($A85="",$B85=0),"",IFERROR(AGGREGATE(15,6,'Bid Comparison'!$N$5:$N$104/(('Bid Comparison'!$C$5:$C$104=$A85)*('Bid Comparison'!$N$5:$N$104&gt;0)),1),""))</f>
        <v/>
      </c>
      <c r="D85" s="25">
        <f>IF(OR($A85="",$B85=0),"",IFERROR(SUMIF('Bid Comparison'!$C$5:$C$104,$A85,'Bid Comparison'!$N$5:$N$104)/COUNTIFS('Bid Comparison'!$C$5:$C$104,$A85,'Bid Comparison'!$N$5:$N$104,"&gt;0"),""))</f>
        <v/>
      </c>
      <c r="E85" s="25">
        <f>IF(OR($A85="",$C85=""),"",IFERROR(AGGREGATE(14,6,'Bid Comparison'!$N$5:$N$104/(('Bid Comparison'!$C$5:$C$104=$A85)*('Bid Comparison'!$N$5:$N$104&gt;0)),1)-$C85,""))</f>
        <v/>
      </c>
      <c r="F85" s="7">
        <f>IF(OR($A85="",$B85=0),"",IFERROR(AGGREGATE(15,6,'Bid Comparison'!$O$5:$O$104/(('Bid Comparison'!$C$5:$C$104=$A85)*('Bid Comparison'!$O$5:$O$104&lt;&gt;"")),1),""))</f>
        <v/>
      </c>
      <c r="G85" s="5">
        <f>IF($A85="","",COUNTIFS('Bid Comparison'!$C$5:$C$104,$A85,'Bid Comparison'!$S$5:$S$104,"&lt;&gt;Ready for comparison",'Bid Comparison'!$S$5:$S$104,"&lt;&gt;"))</f>
        <v/>
      </c>
    </row>
    <row r="86" ht="22" customHeight="1">
      <c r="A86" s="9">
        <f>IF(Assumptions!F85="","",Assumptions!F85)</f>
        <v/>
      </c>
      <c r="B86" s="10">
        <f>IF($A86="","",COUNTIFS('Bid Comparison'!$C$5:$C$104,$A86,'Bid Comparison'!$A$5:$A$104,"?*"))</f>
        <v/>
      </c>
      <c r="C86" s="26">
        <f>IF(OR($A86="",$B86=0),"",IFERROR(AGGREGATE(15,6,'Bid Comparison'!$N$5:$N$104/(('Bid Comparison'!$C$5:$C$104=$A86)*('Bid Comparison'!$N$5:$N$104&gt;0)),1),""))</f>
        <v/>
      </c>
      <c r="D86" s="26">
        <f>IF(OR($A86="",$B86=0),"",IFERROR(SUMIF('Bid Comparison'!$C$5:$C$104,$A86,'Bid Comparison'!$N$5:$N$104)/COUNTIFS('Bid Comparison'!$C$5:$C$104,$A86,'Bid Comparison'!$N$5:$N$104,"&gt;0"),""))</f>
        <v/>
      </c>
      <c r="E86" s="26">
        <f>IF(OR($A86="",$C86=""),"",IFERROR(AGGREGATE(14,6,'Bid Comparison'!$N$5:$N$104/(('Bid Comparison'!$C$5:$C$104=$A86)*('Bid Comparison'!$N$5:$N$104&gt;0)),1)-$C86,""))</f>
        <v/>
      </c>
      <c r="F86" s="12">
        <f>IF(OR($A86="",$B86=0),"",IFERROR(AGGREGATE(15,6,'Bid Comparison'!$O$5:$O$104/(('Bid Comparison'!$C$5:$C$104=$A86)*('Bid Comparison'!$O$5:$O$104&lt;&gt;"")),1),""))</f>
        <v/>
      </c>
      <c r="G86" s="10">
        <f>IF($A86="","",COUNTIFS('Bid Comparison'!$C$5:$C$104,$A86,'Bid Comparison'!$S$5:$S$104,"&lt;&gt;Ready for comparison",'Bid Comparison'!$S$5:$S$104,"&lt;&gt;"))</f>
        <v/>
      </c>
    </row>
    <row r="87" ht="22" customHeight="1">
      <c r="A87" s="4">
        <f>IF(Assumptions!F86="","",Assumptions!F86)</f>
        <v/>
      </c>
      <c r="B87" s="5">
        <f>IF($A87="","",COUNTIFS('Bid Comparison'!$C$5:$C$104,$A87,'Bid Comparison'!$A$5:$A$104,"?*"))</f>
        <v/>
      </c>
      <c r="C87" s="25">
        <f>IF(OR($A87="",$B87=0),"",IFERROR(AGGREGATE(15,6,'Bid Comparison'!$N$5:$N$104/(('Bid Comparison'!$C$5:$C$104=$A87)*('Bid Comparison'!$N$5:$N$104&gt;0)),1),""))</f>
        <v/>
      </c>
      <c r="D87" s="25">
        <f>IF(OR($A87="",$B87=0),"",IFERROR(SUMIF('Bid Comparison'!$C$5:$C$104,$A87,'Bid Comparison'!$N$5:$N$104)/COUNTIFS('Bid Comparison'!$C$5:$C$104,$A87,'Bid Comparison'!$N$5:$N$104,"&gt;0"),""))</f>
        <v/>
      </c>
      <c r="E87" s="25">
        <f>IF(OR($A87="",$C87=""),"",IFERROR(AGGREGATE(14,6,'Bid Comparison'!$N$5:$N$104/(('Bid Comparison'!$C$5:$C$104=$A87)*('Bid Comparison'!$N$5:$N$104&gt;0)),1)-$C87,""))</f>
        <v/>
      </c>
      <c r="F87" s="7">
        <f>IF(OR($A87="",$B87=0),"",IFERROR(AGGREGATE(15,6,'Bid Comparison'!$O$5:$O$104/(('Bid Comparison'!$C$5:$C$104=$A87)*('Bid Comparison'!$O$5:$O$104&lt;&gt;"")),1),""))</f>
        <v/>
      </c>
      <c r="G87" s="5">
        <f>IF($A87="","",COUNTIFS('Bid Comparison'!$C$5:$C$104,$A87,'Bid Comparison'!$S$5:$S$104,"&lt;&gt;Ready for comparison",'Bid Comparison'!$S$5:$S$104,"&lt;&gt;"))</f>
        <v/>
      </c>
    </row>
    <row r="88" ht="22" customHeight="1">
      <c r="A88" s="9">
        <f>IF(Assumptions!F87="","",Assumptions!F87)</f>
        <v/>
      </c>
      <c r="B88" s="10">
        <f>IF($A88="","",COUNTIFS('Bid Comparison'!$C$5:$C$104,$A88,'Bid Comparison'!$A$5:$A$104,"?*"))</f>
        <v/>
      </c>
      <c r="C88" s="26">
        <f>IF(OR($A88="",$B88=0),"",IFERROR(AGGREGATE(15,6,'Bid Comparison'!$N$5:$N$104/(('Bid Comparison'!$C$5:$C$104=$A88)*('Bid Comparison'!$N$5:$N$104&gt;0)),1),""))</f>
        <v/>
      </c>
      <c r="D88" s="26">
        <f>IF(OR($A88="",$B88=0),"",IFERROR(SUMIF('Bid Comparison'!$C$5:$C$104,$A88,'Bid Comparison'!$N$5:$N$104)/COUNTIFS('Bid Comparison'!$C$5:$C$104,$A88,'Bid Comparison'!$N$5:$N$104,"&gt;0"),""))</f>
        <v/>
      </c>
      <c r="E88" s="26">
        <f>IF(OR($A88="",$C88=""),"",IFERROR(AGGREGATE(14,6,'Bid Comparison'!$N$5:$N$104/(('Bid Comparison'!$C$5:$C$104=$A88)*('Bid Comparison'!$N$5:$N$104&gt;0)),1)-$C88,""))</f>
        <v/>
      </c>
      <c r="F88" s="12">
        <f>IF(OR($A88="",$B88=0),"",IFERROR(AGGREGATE(15,6,'Bid Comparison'!$O$5:$O$104/(('Bid Comparison'!$C$5:$C$104=$A88)*('Bid Comparison'!$O$5:$O$104&lt;&gt;"")),1),""))</f>
        <v/>
      </c>
      <c r="G88" s="10">
        <f>IF($A88="","",COUNTIFS('Bid Comparison'!$C$5:$C$104,$A88,'Bid Comparison'!$S$5:$S$104,"&lt;&gt;Ready for comparison",'Bid Comparison'!$S$5:$S$104,"&lt;&gt;"))</f>
        <v/>
      </c>
    </row>
    <row r="89" ht="22" customHeight="1">
      <c r="A89" s="4">
        <f>IF(Assumptions!F88="","",Assumptions!F88)</f>
        <v/>
      </c>
      <c r="B89" s="5">
        <f>IF($A89="","",COUNTIFS('Bid Comparison'!$C$5:$C$104,$A89,'Bid Comparison'!$A$5:$A$104,"?*"))</f>
        <v/>
      </c>
      <c r="C89" s="25">
        <f>IF(OR($A89="",$B89=0),"",IFERROR(AGGREGATE(15,6,'Bid Comparison'!$N$5:$N$104/(('Bid Comparison'!$C$5:$C$104=$A89)*('Bid Comparison'!$N$5:$N$104&gt;0)),1),""))</f>
        <v/>
      </c>
      <c r="D89" s="25">
        <f>IF(OR($A89="",$B89=0),"",IFERROR(SUMIF('Bid Comparison'!$C$5:$C$104,$A89,'Bid Comparison'!$N$5:$N$104)/COUNTIFS('Bid Comparison'!$C$5:$C$104,$A89,'Bid Comparison'!$N$5:$N$104,"&gt;0"),""))</f>
        <v/>
      </c>
      <c r="E89" s="25">
        <f>IF(OR($A89="",$C89=""),"",IFERROR(AGGREGATE(14,6,'Bid Comparison'!$N$5:$N$104/(('Bid Comparison'!$C$5:$C$104=$A89)*('Bid Comparison'!$N$5:$N$104&gt;0)),1)-$C89,""))</f>
        <v/>
      </c>
      <c r="F89" s="7">
        <f>IF(OR($A89="",$B89=0),"",IFERROR(AGGREGATE(15,6,'Bid Comparison'!$O$5:$O$104/(('Bid Comparison'!$C$5:$C$104=$A89)*('Bid Comparison'!$O$5:$O$104&lt;&gt;"")),1),""))</f>
        <v/>
      </c>
      <c r="G89" s="5">
        <f>IF($A89="","",COUNTIFS('Bid Comparison'!$C$5:$C$104,$A89,'Bid Comparison'!$S$5:$S$104,"&lt;&gt;Ready for comparison",'Bid Comparison'!$S$5:$S$104,"&lt;&gt;"))</f>
        <v/>
      </c>
    </row>
    <row r="90" ht="22" customHeight="1">
      <c r="A90" s="9">
        <f>IF(Assumptions!F89="","",Assumptions!F89)</f>
        <v/>
      </c>
      <c r="B90" s="10">
        <f>IF($A90="","",COUNTIFS('Bid Comparison'!$C$5:$C$104,$A90,'Bid Comparison'!$A$5:$A$104,"?*"))</f>
        <v/>
      </c>
      <c r="C90" s="26">
        <f>IF(OR($A90="",$B90=0),"",IFERROR(AGGREGATE(15,6,'Bid Comparison'!$N$5:$N$104/(('Bid Comparison'!$C$5:$C$104=$A90)*('Bid Comparison'!$N$5:$N$104&gt;0)),1),""))</f>
        <v/>
      </c>
      <c r="D90" s="26">
        <f>IF(OR($A90="",$B90=0),"",IFERROR(SUMIF('Bid Comparison'!$C$5:$C$104,$A90,'Bid Comparison'!$N$5:$N$104)/COUNTIFS('Bid Comparison'!$C$5:$C$104,$A90,'Bid Comparison'!$N$5:$N$104,"&gt;0"),""))</f>
        <v/>
      </c>
      <c r="E90" s="26">
        <f>IF(OR($A90="",$C90=""),"",IFERROR(AGGREGATE(14,6,'Bid Comparison'!$N$5:$N$104/(('Bid Comparison'!$C$5:$C$104=$A90)*('Bid Comparison'!$N$5:$N$104&gt;0)),1)-$C90,""))</f>
        <v/>
      </c>
      <c r="F90" s="12">
        <f>IF(OR($A90="",$B90=0),"",IFERROR(AGGREGATE(15,6,'Bid Comparison'!$O$5:$O$104/(('Bid Comparison'!$C$5:$C$104=$A90)*('Bid Comparison'!$O$5:$O$104&lt;&gt;"")),1),""))</f>
        <v/>
      </c>
      <c r="G90" s="10">
        <f>IF($A90="","",COUNTIFS('Bid Comparison'!$C$5:$C$104,$A90,'Bid Comparison'!$S$5:$S$104,"&lt;&gt;Ready for comparison",'Bid Comparison'!$S$5:$S$104,"&lt;&gt;"))</f>
        <v/>
      </c>
    </row>
    <row r="91" ht="22" customHeight="1">
      <c r="A91" s="4">
        <f>IF(Assumptions!F90="","",Assumptions!F90)</f>
        <v/>
      </c>
      <c r="B91" s="5">
        <f>IF($A91="","",COUNTIFS('Bid Comparison'!$C$5:$C$104,$A91,'Bid Comparison'!$A$5:$A$104,"?*"))</f>
        <v/>
      </c>
      <c r="C91" s="25">
        <f>IF(OR($A91="",$B91=0),"",IFERROR(AGGREGATE(15,6,'Bid Comparison'!$N$5:$N$104/(('Bid Comparison'!$C$5:$C$104=$A91)*('Bid Comparison'!$N$5:$N$104&gt;0)),1),""))</f>
        <v/>
      </c>
      <c r="D91" s="25">
        <f>IF(OR($A91="",$B91=0),"",IFERROR(SUMIF('Bid Comparison'!$C$5:$C$104,$A91,'Bid Comparison'!$N$5:$N$104)/COUNTIFS('Bid Comparison'!$C$5:$C$104,$A91,'Bid Comparison'!$N$5:$N$104,"&gt;0"),""))</f>
        <v/>
      </c>
      <c r="E91" s="25">
        <f>IF(OR($A91="",$C91=""),"",IFERROR(AGGREGATE(14,6,'Bid Comparison'!$N$5:$N$104/(('Bid Comparison'!$C$5:$C$104=$A91)*('Bid Comparison'!$N$5:$N$104&gt;0)),1)-$C91,""))</f>
        <v/>
      </c>
      <c r="F91" s="7">
        <f>IF(OR($A91="",$B91=0),"",IFERROR(AGGREGATE(15,6,'Bid Comparison'!$O$5:$O$104/(('Bid Comparison'!$C$5:$C$104=$A91)*('Bid Comparison'!$O$5:$O$104&lt;&gt;"")),1),""))</f>
        <v/>
      </c>
      <c r="G91" s="5">
        <f>IF($A91="","",COUNTIFS('Bid Comparison'!$C$5:$C$104,$A91,'Bid Comparison'!$S$5:$S$104,"&lt;&gt;Ready for comparison",'Bid Comparison'!$S$5:$S$104,"&lt;&gt;"))</f>
        <v/>
      </c>
    </row>
    <row r="92" ht="22" customHeight="1">
      <c r="A92" s="9">
        <f>IF(Assumptions!F91="","",Assumptions!F91)</f>
        <v/>
      </c>
      <c r="B92" s="10">
        <f>IF($A92="","",COUNTIFS('Bid Comparison'!$C$5:$C$104,$A92,'Bid Comparison'!$A$5:$A$104,"?*"))</f>
        <v/>
      </c>
      <c r="C92" s="26">
        <f>IF(OR($A92="",$B92=0),"",IFERROR(AGGREGATE(15,6,'Bid Comparison'!$N$5:$N$104/(('Bid Comparison'!$C$5:$C$104=$A92)*('Bid Comparison'!$N$5:$N$104&gt;0)),1),""))</f>
        <v/>
      </c>
      <c r="D92" s="26">
        <f>IF(OR($A92="",$B92=0),"",IFERROR(SUMIF('Bid Comparison'!$C$5:$C$104,$A92,'Bid Comparison'!$N$5:$N$104)/COUNTIFS('Bid Comparison'!$C$5:$C$104,$A92,'Bid Comparison'!$N$5:$N$104,"&gt;0"),""))</f>
        <v/>
      </c>
      <c r="E92" s="26">
        <f>IF(OR($A92="",$C92=""),"",IFERROR(AGGREGATE(14,6,'Bid Comparison'!$N$5:$N$104/(('Bid Comparison'!$C$5:$C$104=$A92)*('Bid Comparison'!$N$5:$N$104&gt;0)),1)-$C92,""))</f>
        <v/>
      </c>
      <c r="F92" s="12">
        <f>IF(OR($A92="",$B92=0),"",IFERROR(AGGREGATE(15,6,'Bid Comparison'!$O$5:$O$104/(('Bid Comparison'!$C$5:$C$104=$A92)*('Bid Comparison'!$O$5:$O$104&lt;&gt;"")),1),""))</f>
        <v/>
      </c>
      <c r="G92" s="10">
        <f>IF($A92="","",COUNTIFS('Bid Comparison'!$C$5:$C$104,$A92,'Bid Comparison'!$S$5:$S$104,"&lt;&gt;Ready for comparison",'Bid Comparison'!$S$5:$S$104,"&lt;&gt;"))</f>
        <v/>
      </c>
    </row>
    <row r="93" ht="22" customHeight="1">
      <c r="A93" s="4">
        <f>IF(Assumptions!F92="","",Assumptions!F92)</f>
        <v/>
      </c>
      <c r="B93" s="5">
        <f>IF($A93="","",COUNTIFS('Bid Comparison'!$C$5:$C$104,$A93,'Bid Comparison'!$A$5:$A$104,"?*"))</f>
        <v/>
      </c>
      <c r="C93" s="25">
        <f>IF(OR($A93="",$B93=0),"",IFERROR(AGGREGATE(15,6,'Bid Comparison'!$N$5:$N$104/(('Bid Comparison'!$C$5:$C$104=$A93)*('Bid Comparison'!$N$5:$N$104&gt;0)),1),""))</f>
        <v/>
      </c>
      <c r="D93" s="25">
        <f>IF(OR($A93="",$B93=0),"",IFERROR(SUMIF('Bid Comparison'!$C$5:$C$104,$A93,'Bid Comparison'!$N$5:$N$104)/COUNTIFS('Bid Comparison'!$C$5:$C$104,$A93,'Bid Comparison'!$N$5:$N$104,"&gt;0"),""))</f>
        <v/>
      </c>
      <c r="E93" s="25">
        <f>IF(OR($A93="",$C93=""),"",IFERROR(AGGREGATE(14,6,'Bid Comparison'!$N$5:$N$104/(('Bid Comparison'!$C$5:$C$104=$A93)*('Bid Comparison'!$N$5:$N$104&gt;0)),1)-$C93,""))</f>
        <v/>
      </c>
      <c r="F93" s="7">
        <f>IF(OR($A93="",$B93=0),"",IFERROR(AGGREGATE(15,6,'Bid Comparison'!$O$5:$O$104/(('Bid Comparison'!$C$5:$C$104=$A93)*('Bid Comparison'!$O$5:$O$104&lt;&gt;"")),1),""))</f>
        <v/>
      </c>
      <c r="G93" s="5">
        <f>IF($A93="","",COUNTIFS('Bid Comparison'!$C$5:$C$104,$A93,'Bid Comparison'!$S$5:$S$104,"&lt;&gt;Ready for comparison",'Bid Comparison'!$S$5:$S$104,"&lt;&gt;"))</f>
        <v/>
      </c>
    </row>
    <row r="94" ht="22" customHeight="1">
      <c r="A94" s="9">
        <f>IF(Assumptions!F93="","",Assumptions!F93)</f>
        <v/>
      </c>
      <c r="B94" s="10">
        <f>IF($A94="","",COUNTIFS('Bid Comparison'!$C$5:$C$104,$A94,'Bid Comparison'!$A$5:$A$104,"?*"))</f>
        <v/>
      </c>
      <c r="C94" s="26">
        <f>IF(OR($A94="",$B94=0),"",IFERROR(AGGREGATE(15,6,'Bid Comparison'!$N$5:$N$104/(('Bid Comparison'!$C$5:$C$104=$A94)*('Bid Comparison'!$N$5:$N$104&gt;0)),1),""))</f>
        <v/>
      </c>
      <c r="D94" s="26">
        <f>IF(OR($A94="",$B94=0),"",IFERROR(SUMIF('Bid Comparison'!$C$5:$C$104,$A94,'Bid Comparison'!$N$5:$N$104)/COUNTIFS('Bid Comparison'!$C$5:$C$104,$A94,'Bid Comparison'!$N$5:$N$104,"&gt;0"),""))</f>
        <v/>
      </c>
      <c r="E94" s="26">
        <f>IF(OR($A94="",$C94=""),"",IFERROR(AGGREGATE(14,6,'Bid Comparison'!$N$5:$N$104/(('Bid Comparison'!$C$5:$C$104=$A94)*('Bid Comparison'!$N$5:$N$104&gt;0)),1)-$C94,""))</f>
        <v/>
      </c>
      <c r="F94" s="12">
        <f>IF(OR($A94="",$B94=0),"",IFERROR(AGGREGATE(15,6,'Bid Comparison'!$O$5:$O$104/(('Bid Comparison'!$C$5:$C$104=$A94)*('Bid Comparison'!$O$5:$O$104&lt;&gt;"")),1),""))</f>
        <v/>
      </c>
      <c r="G94" s="10">
        <f>IF($A94="","",COUNTIFS('Bid Comparison'!$C$5:$C$104,$A94,'Bid Comparison'!$S$5:$S$104,"&lt;&gt;Ready for comparison",'Bid Comparison'!$S$5:$S$104,"&lt;&gt;"))</f>
        <v/>
      </c>
    </row>
    <row r="95" ht="22" customHeight="1">
      <c r="A95" s="4">
        <f>IF(Assumptions!F94="","",Assumptions!F94)</f>
        <v/>
      </c>
      <c r="B95" s="5">
        <f>IF($A95="","",COUNTIFS('Bid Comparison'!$C$5:$C$104,$A95,'Bid Comparison'!$A$5:$A$104,"?*"))</f>
        <v/>
      </c>
      <c r="C95" s="25">
        <f>IF(OR($A95="",$B95=0),"",IFERROR(AGGREGATE(15,6,'Bid Comparison'!$N$5:$N$104/(('Bid Comparison'!$C$5:$C$104=$A95)*('Bid Comparison'!$N$5:$N$104&gt;0)),1),""))</f>
        <v/>
      </c>
      <c r="D95" s="25">
        <f>IF(OR($A95="",$B95=0),"",IFERROR(SUMIF('Bid Comparison'!$C$5:$C$104,$A95,'Bid Comparison'!$N$5:$N$104)/COUNTIFS('Bid Comparison'!$C$5:$C$104,$A95,'Bid Comparison'!$N$5:$N$104,"&gt;0"),""))</f>
        <v/>
      </c>
      <c r="E95" s="25">
        <f>IF(OR($A95="",$C95=""),"",IFERROR(AGGREGATE(14,6,'Bid Comparison'!$N$5:$N$104/(('Bid Comparison'!$C$5:$C$104=$A95)*('Bid Comparison'!$N$5:$N$104&gt;0)),1)-$C95,""))</f>
        <v/>
      </c>
      <c r="F95" s="7">
        <f>IF(OR($A95="",$B95=0),"",IFERROR(AGGREGATE(15,6,'Bid Comparison'!$O$5:$O$104/(('Bid Comparison'!$C$5:$C$104=$A95)*('Bid Comparison'!$O$5:$O$104&lt;&gt;"")),1),""))</f>
        <v/>
      </c>
      <c r="G95" s="5">
        <f>IF($A95="","",COUNTIFS('Bid Comparison'!$C$5:$C$104,$A95,'Bid Comparison'!$S$5:$S$104,"&lt;&gt;Ready for comparison",'Bid Comparison'!$S$5:$S$104,"&lt;&gt;"))</f>
        <v/>
      </c>
    </row>
    <row r="96" ht="22" customHeight="1">
      <c r="A96" s="9">
        <f>IF(Assumptions!F95="","",Assumptions!F95)</f>
        <v/>
      </c>
      <c r="B96" s="10">
        <f>IF($A96="","",COUNTIFS('Bid Comparison'!$C$5:$C$104,$A96,'Bid Comparison'!$A$5:$A$104,"?*"))</f>
        <v/>
      </c>
      <c r="C96" s="26">
        <f>IF(OR($A96="",$B96=0),"",IFERROR(AGGREGATE(15,6,'Bid Comparison'!$N$5:$N$104/(('Bid Comparison'!$C$5:$C$104=$A96)*('Bid Comparison'!$N$5:$N$104&gt;0)),1),""))</f>
        <v/>
      </c>
      <c r="D96" s="26">
        <f>IF(OR($A96="",$B96=0),"",IFERROR(SUMIF('Bid Comparison'!$C$5:$C$104,$A96,'Bid Comparison'!$N$5:$N$104)/COUNTIFS('Bid Comparison'!$C$5:$C$104,$A96,'Bid Comparison'!$N$5:$N$104,"&gt;0"),""))</f>
        <v/>
      </c>
      <c r="E96" s="26">
        <f>IF(OR($A96="",$C96=""),"",IFERROR(AGGREGATE(14,6,'Bid Comparison'!$N$5:$N$104/(('Bid Comparison'!$C$5:$C$104=$A96)*('Bid Comparison'!$N$5:$N$104&gt;0)),1)-$C96,""))</f>
        <v/>
      </c>
      <c r="F96" s="12">
        <f>IF(OR($A96="",$B96=0),"",IFERROR(AGGREGATE(15,6,'Bid Comparison'!$O$5:$O$104/(('Bid Comparison'!$C$5:$C$104=$A96)*('Bid Comparison'!$O$5:$O$104&lt;&gt;"")),1),""))</f>
        <v/>
      </c>
      <c r="G96" s="10">
        <f>IF($A96="","",COUNTIFS('Bid Comparison'!$C$5:$C$104,$A96,'Bid Comparison'!$S$5:$S$104,"&lt;&gt;Ready for comparison",'Bid Comparison'!$S$5:$S$104,"&lt;&gt;"))</f>
        <v/>
      </c>
    </row>
    <row r="97" ht="22" customHeight="1">
      <c r="A97" s="4">
        <f>IF(Assumptions!F96="","",Assumptions!F96)</f>
        <v/>
      </c>
      <c r="B97" s="5">
        <f>IF($A97="","",COUNTIFS('Bid Comparison'!$C$5:$C$104,$A97,'Bid Comparison'!$A$5:$A$104,"?*"))</f>
        <v/>
      </c>
      <c r="C97" s="25">
        <f>IF(OR($A97="",$B97=0),"",IFERROR(AGGREGATE(15,6,'Bid Comparison'!$N$5:$N$104/(('Bid Comparison'!$C$5:$C$104=$A97)*('Bid Comparison'!$N$5:$N$104&gt;0)),1),""))</f>
        <v/>
      </c>
      <c r="D97" s="25">
        <f>IF(OR($A97="",$B97=0),"",IFERROR(SUMIF('Bid Comparison'!$C$5:$C$104,$A97,'Bid Comparison'!$N$5:$N$104)/COUNTIFS('Bid Comparison'!$C$5:$C$104,$A97,'Bid Comparison'!$N$5:$N$104,"&gt;0"),""))</f>
        <v/>
      </c>
      <c r="E97" s="25">
        <f>IF(OR($A97="",$C97=""),"",IFERROR(AGGREGATE(14,6,'Bid Comparison'!$N$5:$N$104/(('Bid Comparison'!$C$5:$C$104=$A97)*('Bid Comparison'!$N$5:$N$104&gt;0)),1)-$C97,""))</f>
        <v/>
      </c>
      <c r="F97" s="7">
        <f>IF(OR($A97="",$B97=0),"",IFERROR(AGGREGATE(15,6,'Bid Comparison'!$O$5:$O$104/(('Bid Comparison'!$C$5:$C$104=$A97)*('Bid Comparison'!$O$5:$O$104&lt;&gt;"")),1),""))</f>
        <v/>
      </c>
      <c r="G97" s="5">
        <f>IF($A97="","",COUNTIFS('Bid Comparison'!$C$5:$C$104,$A97,'Bid Comparison'!$S$5:$S$104,"&lt;&gt;Ready for comparison",'Bid Comparison'!$S$5:$S$104,"&lt;&gt;"))</f>
        <v/>
      </c>
    </row>
    <row r="98" ht="22" customHeight="1">
      <c r="A98" s="9">
        <f>IF(Assumptions!F97="","",Assumptions!F97)</f>
        <v/>
      </c>
      <c r="B98" s="10">
        <f>IF($A98="","",COUNTIFS('Bid Comparison'!$C$5:$C$104,$A98,'Bid Comparison'!$A$5:$A$104,"?*"))</f>
        <v/>
      </c>
      <c r="C98" s="26">
        <f>IF(OR($A98="",$B98=0),"",IFERROR(AGGREGATE(15,6,'Bid Comparison'!$N$5:$N$104/(('Bid Comparison'!$C$5:$C$104=$A98)*('Bid Comparison'!$N$5:$N$104&gt;0)),1),""))</f>
        <v/>
      </c>
      <c r="D98" s="26">
        <f>IF(OR($A98="",$B98=0),"",IFERROR(SUMIF('Bid Comparison'!$C$5:$C$104,$A98,'Bid Comparison'!$N$5:$N$104)/COUNTIFS('Bid Comparison'!$C$5:$C$104,$A98,'Bid Comparison'!$N$5:$N$104,"&gt;0"),""))</f>
        <v/>
      </c>
      <c r="E98" s="26">
        <f>IF(OR($A98="",$C98=""),"",IFERROR(AGGREGATE(14,6,'Bid Comparison'!$N$5:$N$104/(('Bid Comparison'!$C$5:$C$104=$A98)*('Bid Comparison'!$N$5:$N$104&gt;0)),1)-$C98,""))</f>
        <v/>
      </c>
      <c r="F98" s="12">
        <f>IF(OR($A98="",$B98=0),"",IFERROR(AGGREGATE(15,6,'Bid Comparison'!$O$5:$O$104/(('Bid Comparison'!$C$5:$C$104=$A98)*('Bid Comparison'!$O$5:$O$104&lt;&gt;"")),1),""))</f>
        <v/>
      </c>
      <c r="G98" s="10">
        <f>IF($A98="","",COUNTIFS('Bid Comparison'!$C$5:$C$104,$A98,'Bid Comparison'!$S$5:$S$104,"&lt;&gt;Ready for comparison",'Bid Comparison'!$S$5:$S$104,"&lt;&gt;"))</f>
        <v/>
      </c>
    </row>
    <row r="99" ht="22" customHeight="1">
      <c r="A99" s="4">
        <f>IF(Assumptions!F98="","",Assumptions!F98)</f>
        <v/>
      </c>
      <c r="B99" s="5">
        <f>IF($A99="","",COUNTIFS('Bid Comparison'!$C$5:$C$104,$A99,'Bid Comparison'!$A$5:$A$104,"?*"))</f>
        <v/>
      </c>
      <c r="C99" s="25">
        <f>IF(OR($A99="",$B99=0),"",IFERROR(AGGREGATE(15,6,'Bid Comparison'!$N$5:$N$104/(('Bid Comparison'!$C$5:$C$104=$A99)*('Bid Comparison'!$N$5:$N$104&gt;0)),1),""))</f>
        <v/>
      </c>
      <c r="D99" s="25">
        <f>IF(OR($A99="",$B99=0),"",IFERROR(SUMIF('Bid Comparison'!$C$5:$C$104,$A99,'Bid Comparison'!$N$5:$N$104)/COUNTIFS('Bid Comparison'!$C$5:$C$104,$A99,'Bid Comparison'!$N$5:$N$104,"&gt;0"),""))</f>
        <v/>
      </c>
      <c r="E99" s="25">
        <f>IF(OR($A99="",$C99=""),"",IFERROR(AGGREGATE(14,6,'Bid Comparison'!$N$5:$N$104/(('Bid Comparison'!$C$5:$C$104=$A99)*('Bid Comparison'!$N$5:$N$104&gt;0)),1)-$C99,""))</f>
        <v/>
      </c>
      <c r="F99" s="7">
        <f>IF(OR($A99="",$B99=0),"",IFERROR(AGGREGATE(15,6,'Bid Comparison'!$O$5:$O$104/(('Bid Comparison'!$C$5:$C$104=$A99)*('Bid Comparison'!$O$5:$O$104&lt;&gt;"")),1),""))</f>
        <v/>
      </c>
      <c r="G99" s="5">
        <f>IF($A99="","",COUNTIFS('Bid Comparison'!$C$5:$C$104,$A99,'Bid Comparison'!$S$5:$S$104,"&lt;&gt;Ready for comparison",'Bid Comparison'!$S$5:$S$104,"&lt;&gt;"))</f>
        <v/>
      </c>
    </row>
    <row r="100" ht="22" customHeight="1">
      <c r="A100" s="9">
        <f>IF(Assumptions!F99="","",Assumptions!F99)</f>
        <v/>
      </c>
      <c r="B100" s="10">
        <f>IF($A100="","",COUNTIFS('Bid Comparison'!$C$5:$C$104,$A100,'Bid Comparison'!$A$5:$A$104,"?*"))</f>
        <v/>
      </c>
      <c r="C100" s="26">
        <f>IF(OR($A100="",$B100=0),"",IFERROR(AGGREGATE(15,6,'Bid Comparison'!$N$5:$N$104/(('Bid Comparison'!$C$5:$C$104=$A100)*('Bid Comparison'!$N$5:$N$104&gt;0)),1),""))</f>
        <v/>
      </c>
      <c r="D100" s="26">
        <f>IF(OR($A100="",$B100=0),"",IFERROR(SUMIF('Bid Comparison'!$C$5:$C$104,$A100,'Bid Comparison'!$N$5:$N$104)/COUNTIFS('Bid Comparison'!$C$5:$C$104,$A100,'Bid Comparison'!$N$5:$N$104,"&gt;0"),""))</f>
        <v/>
      </c>
      <c r="E100" s="26">
        <f>IF(OR($A100="",$C100=""),"",IFERROR(AGGREGATE(14,6,'Bid Comparison'!$N$5:$N$104/(('Bid Comparison'!$C$5:$C$104=$A100)*('Bid Comparison'!$N$5:$N$104&gt;0)),1)-$C100,""))</f>
        <v/>
      </c>
      <c r="F100" s="12">
        <f>IF(OR($A100="",$B100=0),"",IFERROR(AGGREGATE(15,6,'Bid Comparison'!$O$5:$O$104/(('Bid Comparison'!$C$5:$C$104=$A100)*('Bid Comparison'!$O$5:$O$104&lt;&gt;"")),1),""))</f>
        <v/>
      </c>
      <c r="G100" s="10">
        <f>IF($A100="","",COUNTIFS('Bid Comparison'!$C$5:$C$104,$A100,'Bid Comparison'!$S$5:$S$104,"&lt;&gt;Ready for comparison",'Bid Comparison'!$S$5:$S$104,"&lt;&gt;"))</f>
        <v/>
      </c>
    </row>
    <row r="101" ht="22" customHeight="1">
      <c r="A101" s="4">
        <f>IF(Assumptions!F100="","",Assumptions!F100)</f>
        <v/>
      </c>
      <c r="B101" s="5">
        <f>IF($A101="","",COUNTIFS('Bid Comparison'!$C$5:$C$104,$A101,'Bid Comparison'!$A$5:$A$104,"?*"))</f>
        <v/>
      </c>
      <c r="C101" s="25">
        <f>IF(OR($A101="",$B101=0),"",IFERROR(AGGREGATE(15,6,'Bid Comparison'!$N$5:$N$104/(('Bid Comparison'!$C$5:$C$104=$A101)*('Bid Comparison'!$N$5:$N$104&gt;0)),1),""))</f>
        <v/>
      </c>
      <c r="D101" s="25">
        <f>IF(OR($A101="",$B101=0),"",IFERROR(SUMIF('Bid Comparison'!$C$5:$C$104,$A101,'Bid Comparison'!$N$5:$N$104)/COUNTIFS('Bid Comparison'!$C$5:$C$104,$A101,'Bid Comparison'!$N$5:$N$104,"&gt;0"),""))</f>
        <v/>
      </c>
      <c r="E101" s="25">
        <f>IF(OR($A101="",$C101=""),"",IFERROR(AGGREGATE(14,6,'Bid Comparison'!$N$5:$N$104/(('Bid Comparison'!$C$5:$C$104=$A101)*('Bid Comparison'!$N$5:$N$104&gt;0)),1)-$C101,""))</f>
        <v/>
      </c>
      <c r="F101" s="7">
        <f>IF(OR($A101="",$B101=0),"",IFERROR(AGGREGATE(15,6,'Bid Comparison'!$O$5:$O$104/(('Bid Comparison'!$C$5:$C$104=$A101)*('Bid Comparison'!$O$5:$O$104&lt;&gt;"")),1),""))</f>
        <v/>
      </c>
      <c r="G101" s="5">
        <f>IF($A101="","",COUNTIFS('Bid Comparison'!$C$5:$C$104,$A101,'Bid Comparison'!$S$5:$S$104,"&lt;&gt;Ready for comparison",'Bid Comparison'!$S$5:$S$104,"&lt;&gt;"))</f>
        <v/>
      </c>
    </row>
    <row r="102" ht="22" customHeight="1">
      <c r="A102" s="9">
        <f>IF(Assumptions!F101="","",Assumptions!F101)</f>
        <v/>
      </c>
      <c r="B102" s="10">
        <f>IF($A102="","",COUNTIFS('Bid Comparison'!$C$5:$C$104,$A102,'Bid Comparison'!$A$5:$A$104,"?*"))</f>
        <v/>
      </c>
      <c r="C102" s="26">
        <f>IF(OR($A102="",$B102=0),"",IFERROR(AGGREGATE(15,6,'Bid Comparison'!$N$5:$N$104/(('Bid Comparison'!$C$5:$C$104=$A102)*('Bid Comparison'!$N$5:$N$104&gt;0)),1),""))</f>
        <v/>
      </c>
      <c r="D102" s="26">
        <f>IF(OR($A102="",$B102=0),"",IFERROR(SUMIF('Bid Comparison'!$C$5:$C$104,$A102,'Bid Comparison'!$N$5:$N$104)/COUNTIFS('Bid Comparison'!$C$5:$C$104,$A102,'Bid Comparison'!$N$5:$N$104,"&gt;0"),""))</f>
        <v/>
      </c>
      <c r="E102" s="26">
        <f>IF(OR($A102="",$C102=""),"",IFERROR(AGGREGATE(14,6,'Bid Comparison'!$N$5:$N$104/(('Bid Comparison'!$C$5:$C$104=$A102)*('Bid Comparison'!$N$5:$N$104&gt;0)),1)-$C102,""))</f>
        <v/>
      </c>
      <c r="F102" s="12">
        <f>IF(OR($A102="",$B102=0),"",IFERROR(AGGREGATE(15,6,'Bid Comparison'!$O$5:$O$104/(('Bid Comparison'!$C$5:$C$104=$A102)*('Bid Comparison'!$O$5:$O$104&lt;&gt;"")),1),""))</f>
        <v/>
      </c>
      <c r="G102" s="10">
        <f>IF($A102="","",COUNTIFS('Bid Comparison'!$C$5:$C$104,$A102,'Bid Comparison'!$S$5:$S$104,"&lt;&gt;Ready for comparison",'Bid Comparison'!$S$5:$S$104,"&lt;&gt;"))</f>
        <v/>
      </c>
    </row>
    <row r="103" ht="22" customHeight="1">
      <c r="A103" s="4">
        <f>IF(Assumptions!F102="","",Assumptions!F102)</f>
        <v/>
      </c>
      <c r="B103" s="5">
        <f>IF($A103="","",COUNTIFS('Bid Comparison'!$C$5:$C$104,$A103,'Bid Comparison'!$A$5:$A$104,"?*"))</f>
        <v/>
      </c>
      <c r="C103" s="25">
        <f>IF(OR($A103="",$B103=0),"",IFERROR(AGGREGATE(15,6,'Bid Comparison'!$N$5:$N$104/(('Bid Comparison'!$C$5:$C$104=$A103)*('Bid Comparison'!$N$5:$N$104&gt;0)),1),""))</f>
        <v/>
      </c>
      <c r="D103" s="25">
        <f>IF(OR($A103="",$B103=0),"",IFERROR(SUMIF('Bid Comparison'!$C$5:$C$104,$A103,'Bid Comparison'!$N$5:$N$104)/COUNTIFS('Bid Comparison'!$C$5:$C$104,$A103,'Bid Comparison'!$N$5:$N$104,"&gt;0"),""))</f>
        <v/>
      </c>
      <c r="E103" s="25">
        <f>IF(OR($A103="",$C103=""),"",IFERROR(AGGREGATE(14,6,'Bid Comparison'!$N$5:$N$104/(('Bid Comparison'!$C$5:$C$104=$A103)*('Bid Comparison'!$N$5:$N$104&gt;0)),1)-$C103,""))</f>
        <v/>
      </c>
      <c r="F103" s="7">
        <f>IF(OR($A103="",$B103=0),"",IFERROR(AGGREGATE(15,6,'Bid Comparison'!$O$5:$O$104/(('Bid Comparison'!$C$5:$C$104=$A103)*('Bid Comparison'!$O$5:$O$104&lt;&gt;"")),1),""))</f>
        <v/>
      </c>
      <c r="G103" s="5">
        <f>IF($A103="","",COUNTIFS('Bid Comparison'!$C$5:$C$104,$A103,'Bid Comparison'!$S$5:$S$104,"&lt;&gt;Ready for comparison",'Bid Comparison'!$S$5:$S$104,"&lt;&gt;"))</f>
        <v/>
      </c>
    </row>
    <row r="104" ht="22" customHeight="1">
      <c r="A104" s="9">
        <f>IF(Assumptions!F103="","",Assumptions!F103)</f>
        <v/>
      </c>
      <c r="B104" s="10">
        <f>IF($A104="","",COUNTIFS('Bid Comparison'!$C$5:$C$104,$A104,'Bid Comparison'!$A$5:$A$104,"?*"))</f>
        <v/>
      </c>
      <c r="C104" s="26">
        <f>IF(OR($A104="",$B104=0),"",IFERROR(AGGREGATE(15,6,'Bid Comparison'!$N$5:$N$104/(('Bid Comparison'!$C$5:$C$104=$A104)*('Bid Comparison'!$N$5:$N$104&gt;0)),1),""))</f>
        <v/>
      </c>
      <c r="D104" s="26">
        <f>IF(OR($A104="",$B104=0),"",IFERROR(SUMIF('Bid Comparison'!$C$5:$C$104,$A104,'Bid Comparison'!$N$5:$N$104)/COUNTIFS('Bid Comparison'!$C$5:$C$104,$A104,'Bid Comparison'!$N$5:$N$104,"&gt;0"),""))</f>
        <v/>
      </c>
      <c r="E104" s="26">
        <f>IF(OR($A104="",$C104=""),"",IFERROR(AGGREGATE(14,6,'Bid Comparison'!$N$5:$N$104/(('Bid Comparison'!$C$5:$C$104=$A104)*('Bid Comparison'!$N$5:$N$104&gt;0)),1)-$C104,""))</f>
        <v/>
      </c>
      <c r="F104" s="12">
        <f>IF(OR($A104="",$B104=0),"",IFERROR(AGGREGATE(15,6,'Bid Comparison'!$O$5:$O$104/(('Bid Comparison'!$C$5:$C$104=$A104)*('Bid Comparison'!$O$5:$O$104&lt;&gt;"")),1),""))</f>
        <v/>
      </c>
      <c r="G104" s="10">
        <f>IF($A104="","",COUNTIFS('Bid Comparison'!$C$5:$C$104,$A104,'Bid Comparison'!$S$5:$S$104,"&lt;&gt;Ready for comparison",'Bid Comparison'!$S$5:$S$104,"&lt;&gt;"))</f>
        <v/>
      </c>
    </row>
  </sheetData>
  <autoFilter ref="A4:G104"/>
  <mergeCells count="1">
    <mergeCell ref="A1:I1"/>
  </mergeCells>
  <conditionalFormatting sqref="C5:C104">
    <cfRule type="expression" priority="1" dxfId="0">
      <formula>AND($C5&lt;&gt;"",$B5&gt;0)</formula>
    </cfRule>
  </conditionalFormatting>
  <conditionalFormatting sqref="G5:G104">
    <cfRule type="expression" priority="2" dxfId="1">
      <formula>$G5&gt;0</formula>
    </cfRule>
  </conditionalFormatting>
  <conditionalFormatting sqref="I9">
    <cfRule type="expression" priority="3" dxfId="1">
      <formula>I9&gt;0</formula>
    </cfRule>
  </conditionalFormatting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S104"/>
  <sheetViews>
    <sheetView showGridLines="0" zoomScale="75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1" customWidth="1" min="1" max="1"/>
    <col width="30" customWidth="1" min="2" max="2"/>
    <col width="40" customWidth="1" min="3" max="3"/>
    <col width="31" customWidth="1" min="4" max="4"/>
    <col width="13" customWidth="1" min="5" max="5"/>
    <col width="28" customWidth="1" min="6" max="6"/>
    <col width="11" customWidth="1" min="7" max="7"/>
    <col width="12" customWidth="1" min="8" max="8"/>
    <col width="54" customWidth="1" min="9" max="9"/>
    <col width="13" customWidth="1" min="10" max="10"/>
    <col width="15" customWidth="1" min="11" max="11"/>
    <col width="17" customWidth="1" min="12" max="12"/>
    <col width="18" customWidth="1" min="13" max="13"/>
    <col width="17" customWidth="1" min="14" max="14"/>
    <col width="15" customWidth="1" min="15" max="15"/>
    <col width="16" customWidth="1" min="16" max="16"/>
    <col width="21" customWidth="1" min="17" max="17"/>
    <col width="20" customWidth="1" min="18" max="18"/>
    <col width="29" customWidth="1" min="19" max="19"/>
  </cols>
  <sheetData>
    <row r="1" ht="26" customHeight="1">
      <c r="A1" s="1" t="inlineStr">
        <is>
          <t>HVAC Bid Comparison</t>
        </is>
      </c>
      <c r="B1" s="23" t="n"/>
      <c r="C1" s="23" t="n"/>
      <c r="D1" s="23" t="n"/>
      <c r="E1" s="23" t="n"/>
      <c r="F1" s="23" t="n"/>
      <c r="G1" s="23" t="n"/>
      <c r="H1" s="23" t="n"/>
      <c r="I1" s="23" t="n"/>
      <c r="J1" s="23" t="n"/>
      <c r="K1" s="23" t="n"/>
      <c r="L1" s="23" t="n"/>
      <c r="M1" s="23" t="n"/>
      <c r="N1" s="23" t="n"/>
      <c r="O1" s="23" t="n"/>
      <c r="P1" s="23" t="n"/>
      <c r="Q1" s="23" t="n"/>
      <c r="R1" s="23" t="n"/>
      <c r="S1" s="24" t="n"/>
    </row>
    <row r="2" ht="22" customHeight="1">
      <c r="A2" s="2" t="inlineStr">
        <is>
          <t>Enter one row per bid. Use zero for known no-cost adjustments or allowances; orange cells are editable.</t>
        </is>
      </c>
    </row>
    <row r="3"/>
    <row r="4" ht="42" customHeight="1">
      <c r="A4" s="3" t="inlineStr">
        <is>
          <t>Bid Reference</t>
        </is>
      </c>
      <c r="B4" s="3" t="inlineStr">
        <is>
          <t>Customer</t>
        </is>
      </c>
      <c r="C4" s="3" t="inlineStr">
        <is>
          <t>Job</t>
        </is>
      </c>
      <c r="D4" s="3" t="inlineStr">
        <is>
          <t>Bidder</t>
        </is>
      </c>
      <c r="E4" s="3" t="inlineStr">
        <is>
          <t>Bid Date</t>
        </is>
      </c>
      <c r="F4" s="3" t="inlineStr">
        <is>
          <t>Equipment</t>
        </is>
      </c>
      <c r="G4" s="3" t="inlineStr">
        <is>
          <t>Quantity</t>
        </is>
      </c>
      <c r="H4" s="3" t="inlineStr">
        <is>
          <t>Unit</t>
        </is>
      </c>
      <c r="I4" s="3" t="inlineStr">
        <is>
          <t>Description / Key Exclusions</t>
        </is>
      </c>
      <c r="J4" s="3" t="inlineStr">
        <is>
          <t>Labor Hours</t>
        </is>
      </c>
      <c r="K4" s="3" t="inlineStr">
        <is>
          <t>Bid Price</t>
        </is>
      </c>
      <c r="L4" s="3" t="inlineStr">
        <is>
          <t>Scope Adjustment</t>
        </is>
      </c>
      <c r="M4" s="3" t="inlineStr">
        <is>
          <t>Exclusion Allowance</t>
        </is>
      </c>
      <c r="N4" s="3" t="inlineStr">
        <is>
          <t>Normalized Total</t>
        </is>
      </c>
      <c r="O4" s="3" t="inlineStr">
        <is>
          <t>Lead Time (Days)</t>
        </is>
      </c>
      <c r="P4" s="3" t="inlineStr">
        <is>
          <t>Responsibility</t>
        </is>
      </c>
      <c r="Q4" s="3" t="inlineStr">
        <is>
          <t>Status</t>
        </is>
      </c>
      <c r="R4" s="3" t="inlineStr">
        <is>
          <t>Difference from Lowest</t>
        </is>
      </c>
      <c r="S4" s="3" t="inlineStr">
        <is>
          <t>Review Alert</t>
        </is>
      </c>
    </row>
    <row r="5" ht="34" customHeight="1">
      <c r="A5" s="15" t="inlineStr">
        <is>
          <t>FICTIONAL-BID-001</t>
        </is>
      </c>
      <c r="B5" s="16" t="inlineStr">
        <is>
          <t>Harbor Lantern Clinic (Fictional)</t>
        </is>
      </c>
      <c r="C5" s="16" t="inlineStr">
        <is>
          <t>Fictional Harbor Clinic RTU Renewal</t>
        </is>
      </c>
      <c r="D5" s="16" t="inlineStr">
        <is>
          <t>Northstar Air Supply (Fictional)</t>
        </is>
      </c>
      <c r="E5" s="17" t="n">
        <v>46270</v>
      </c>
      <c r="F5" s="16" t="inlineStr">
        <is>
          <t>12.5-ton rooftop unit</t>
        </is>
      </c>
      <c r="G5" s="18" t="n">
        <v>1</v>
      </c>
      <c r="H5" s="15" t="inlineStr">
        <is>
          <t>each</t>
        </is>
      </c>
      <c r="I5" s="16" t="inlineStr">
        <is>
          <t>RTU, curb adapter, economizer, and start-up; controls by contractor.</t>
        </is>
      </c>
      <c r="J5" s="28" t="n">
        <v>68</v>
      </c>
      <c r="K5" s="29" t="n">
        <v>48250</v>
      </c>
      <c r="L5" s="29" t="n">
        <v>1500</v>
      </c>
      <c r="M5" s="29" t="n">
        <v>0</v>
      </c>
      <c r="N5" s="25">
        <f>IF(OR(K5="",L5="",M5=""),"",IFERROR(SUM(K5:M5),""))</f>
        <v/>
      </c>
      <c r="O5" s="21" t="n">
        <v>28</v>
      </c>
      <c r="P5" s="15" t="inlineStr">
        <is>
          <t>Contractor</t>
        </is>
      </c>
      <c r="Q5" s="15" t="inlineStr">
        <is>
          <t>Shortlisted</t>
        </is>
      </c>
      <c r="R5" s="25">
        <f>IF(OR(C5="",N5=""),"",IFERROR(N5-AGGREGATE(15,6,$N$5:$N$104/(($C$5:$C$104=C5)*($N$5:$N$104&gt;0)),1),""))</f>
        <v/>
      </c>
      <c r="S5" s="4">
        <f>IF(COUNTA(A5:M5,O5:Q5)=0,"",IF(A5="","Enter bid reference",IF(COUNTIF($A$5:$A$104,A5)&gt;1,"Check duplicate bid reference",IF(B5="","Enter customer",IF(C5="","Enter job",IF(COUNTIFS($C$5:$C$104,C5,$B$5:$B$104,"&lt;&gt;"&amp;B5)&gt;0,"Check customer consistency",IF(D5="","Enter bidder",IF(COUNTIFS($C$5:$C$104,C5,$D$5:$D$104,D5)&gt;1,"Check duplicate bidder for job",IF(E5="","Enter bid date",IF(F5="","Enter equipment",IF(G5="","Enter quantity",IF(H5="","Select unit",IF(I5="","Enter scope description",IF(J5="","Enter labor hours",IF(K5="","Enter bid price",IF(K5&lt;=0,"Check bid price",IF(L5="","Enter scope adjustment",IF(M5="","Enter exclusion allowance",IF(N5&lt;=0,"Check normalized total",IF(O5="","Enter lead time",IF(P5="","Assign responsibility",IF(Q5="","Set status",IF(AND(Q5="Selected",COUNTIFS($C$5:$C$104,C5,$Q$5:$Q$104,"Selected")&gt;1),"Check multiple selected bids",IF(O5&gt;Assumptions!$B$4,"Check lead time",IF(IFERROR(TODAY()-E5,0)&gt;Assumptions!$B$5,"Check bid age",IF(IFERROR(ABS(SUM(L5:M5))/K5,0)&gt;Assumptions!$B$6,"Check adjustments",IF(Q5="Clarification Needed","Follow up on clarification",IF(Q5="Received","Review received bid","Ready for comparison"))))))))))))))))))))))))))))</f>
        <v/>
      </c>
    </row>
    <row r="6" ht="34" customHeight="1">
      <c r="A6" s="15" t="inlineStr">
        <is>
          <t>FICTIONAL-BID-002</t>
        </is>
      </c>
      <c r="B6" s="16" t="inlineStr">
        <is>
          <t>Harbor Lantern Clinic (Fictional)</t>
        </is>
      </c>
      <c r="C6" s="16" t="inlineStr">
        <is>
          <t>Fictional Harbor Clinic RTU Renewal</t>
        </is>
      </c>
      <c r="D6" s="16" t="inlineStr">
        <is>
          <t>Copper Finch Mechanical (Fictional)</t>
        </is>
      </c>
      <c r="E6" s="17" t="n">
        <v>46272</v>
      </c>
      <c r="F6" s="16" t="inlineStr">
        <is>
          <t>12.5-ton rooftop unit</t>
        </is>
      </c>
      <c r="G6" s="18" t="n">
        <v>1</v>
      </c>
      <c r="H6" s="15" t="inlineStr">
        <is>
          <t>each</t>
        </is>
      </c>
      <c r="I6" s="16" t="inlineStr">
        <is>
          <t>RTU and crane included; curb adapter and controls excluded.</t>
        </is>
      </c>
      <c r="J6" s="28" t="n">
        <v>72</v>
      </c>
      <c r="K6" s="29" t="n">
        <v>46800</v>
      </c>
      <c r="L6" s="29" t="n">
        <v>3900</v>
      </c>
      <c r="M6" s="29" t="n">
        <v>1200</v>
      </c>
      <c r="N6" s="26">
        <f>IF(OR(K6="",L6="",M6=""),"",IFERROR(SUM(K6:M6),""))</f>
        <v/>
      </c>
      <c r="O6" s="21" t="n">
        <v>42</v>
      </c>
      <c r="P6" s="15" t="inlineStr">
        <is>
          <t>Shared</t>
        </is>
      </c>
      <c r="Q6" s="15" t="inlineStr">
        <is>
          <t>Under Review</t>
        </is>
      </c>
      <c r="R6" s="26">
        <f>IF(OR(C6="",N6=""),"",IFERROR(N6-AGGREGATE(15,6,$N$5:$N$104/(($C$5:$C$104=C6)*($N$5:$N$104&gt;0)),1),""))</f>
        <v/>
      </c>
      <c r="S6" s="9">
        <f>IF(COUNTA(A6:M6,O6:Q6)=0,"",IF(A6="","Enter bid reference",IF(COUNTIF($A$5:$A$104,A6)&gt;1,"Check duplicate bid reference",IF(B6="","Enter customer",IF(C6="","Enter job",IF(COUNTIFS($C$5:$C$104,C6,$B$5:$B$104,"&lt;&gt;"&amp;B6)&gt;0,"Check customer consistency",IF(D6="","Enter bidder",IF(COUNTIFS($C$5:$C$104,C6,$D$5:$D$104,D6)&gt;1,"Check duplicate bidder for job",IF(E6="","Enter bid date",IF(F6="","Enter equipment",IF(G6="","Enter quantity",IF(H6="","Select unit",IF(I6="","Enter scope description",IF(J6="","Enter labor hours",IF(K6="","Enter bid price",IF(K6&lt;=0,"Check bid price",IF(L6="","Enter scope adjustment",IF(M6="","Enter exclusion allowance",IF(N6&lt;=0,"Check normalized total",IF(O6="","Enter lead time",IF(P6="","Assign responsibility",IF(Q6="","Set status",IF(AND(Q6="Selected",COUNTIFS($C$5:$C$104,C6,$Q$5:$Q$104,"Selected")&gt;1),"Check multiple selected bids",IF(O6&gt;Assumptions!$B$4,"Check lead time",IF(IFERROR(TODAY()-E6,0)&gt;Assumptions!$B$5,"Check bid age",IF(IFERROR(ABS(SUM(L6:M6))/K6,0)&gt;Assumptions!$B$6,"Check adjustments",IF(Q6="Clarification Needed","Follow up on clarification",IF(Q6="Received","Review received bid","Ready for comparison"))))))))))))))))))))))))))))</f>
        <v/>
      </c>
    </row>
    <row r="7" ht="34" customHeight="1">
      <c r="A7" s="15" t="inlineStr">
        <is>
          <t>FICTIONAL-BID-003</t>
        </is>
      </c>
      <c r="B7" s="16" t="inlineStr">
        <is>
          <t>Harbor Lantern Clinic (Fictional)</t>
        </is>
      </c>
      <c r="C7" s="16" t="inlineStr">
        <is>
          <t>Fictional Harbor Clinic RTU Renewal</t>
        </is>
      </c>
      <c r="D7" s="16" t="inlineStr">
        <is>
          <t>Blue Kestrel HVAC (Fictional)</t>
        </is>
      </c>
      <c r="E7" s="17" t="n">
        <v>46265</v>
      </c>
      <c r="F7" s="16" t="inlineStr">
        <is>
          <t>12.5-ton rooftop unit</t>
        </is>
      </c>
      <c r="G7" s="18" t="n">
        <v>1</v>
      </c>
      <c r="H7" s="15" t="inlineStr">
        <is>
          <t>each</t>
        </is>
      </c>
      <c r="I7" s="16" t="inlineStr">
        <is>
          <t>Complete listed replacement scope with standard start-up.</t>
        </is>
      </c>
      <c r="J7" s="28" t="n">
        <v>74</v>
      </c>
      <c r="K7" s="29" t="n">
        <v>50600</v>
      </c>
      <c r="L7" s="29" t="n">
        <v>0</v>
      </c>
      <c r="M7" s="29" t="n">
        <v>0</v>
      </c>
      <c r="N7" s="25">
        <f>IF(OR(K7="",L7="",M7=""),"",IFERROR(SUM(K7:M7),""))</f>
        <v/>
      </c>
      <c r="O7" s="21" t="n">
        <v>24</v>
      </c>
      <c r="P7" s="15" t="inlineStr">
        <is>
          <t>Bidder</t>
        </is>
      </c>
      <c r="Q7" s="15" t="inlineStr">
        <is>
          <t>Selected</t>
        </is>
      </c>
      <c r="R7" s="25">
        <f>IF(OR(C7="",N7=""),"",IFERROR(N7-AGGREGATE(15,6,$N$5:$N$104/(($C$5:$C$104=C7)*($N$5:$N$104&gt;0)),1),""))</f>
        <v/>
      </c>
      <c r="S7" s="4">
        <f>IF(COUNTA(A7:M7,O7:Q7)=0,"",IF(A7="","Enter bid reference",IF(COUNTIF($A$5:$A$104,A7)&gt;1,"Check duplicate bid reference",IF(B7="","Enter customer",IF(C7="","Enter job",IF(COUNTIFS($C$5:$C$104,C7,$B$5:$B$104,"&lt;&gt;"&amp;B7)&gt;0,"Check customer consistency",IF(D7="","Enter bidder",IF(COUNTIFS($C$5:$C$104,C7,$D$5:$D$104,D7)&gt;1,"Check duplicate bidder for job",IF(E7="","Enter bid date",IF(F7="","Enter equipment",IF(G7="","Enter quantity",IF(H7="","Select unit",IF(I7="","Enter scope description",IF(J7="","Enter labor hours",IF(K7="","Enter bid price",IF(K7&lt;=0,"Check bid price",IF(L7="","Enter scope adjustment",IF(M7="","Enter exclusion allowance",IF(N7&lt;=0,"Check normalized total",IF(O7="","Enter lead time",IF(P7="","Assign responsibility",IF(Q7="","Set status",IF(AND(Q7="Selected",COUNTIFS($C$5:$C$104,C7,$Q$5:$Q$104,"Selected")&gt;1),"Check multiple selected bids",IF(O7&gt;Assumptions!$B$4,"Check lead time",IF(IFERROR(TODAY()-E7,0)&gt;Assumptions!$B$5,"Check bid age",IF(IFERROR(ABS(SUM(L7:M7))/K7,0)&gt;Assumptions!$B$6,"Check adjustments",IF(Q7="Clarification Needed","Follow up on clarification",IF(Q7="Received","Review received bid","Ready for comparison"))))))))))))))))))))))))))))</f>
        <v/>
      </c>
    </row>
    <row r="8" ht="34" customHeight="1">
      <c r="A8" s="15" t="inlineStr">
        <is>
          <t>FICTIONAL-BID-004</t>
        </is>
      </c>
      <c r="B8" s="16" t="inlineStr">
        <is>
          <t>Mesa Story Library (Fictional)</t>
        </is>
      </c>
      <c r="C8" s="16" t="inlineStr">
        <is>
          <t>Fictional Mesa Library Heat Pump Retrofit</t>
        </is>
      </c>
      <c r="D8" s="16" t="inlineStr">
        <is>
          <t>Paper Kite Climate Supply (Fictional)</t>
        </is>
      </c>
      <c r="E8" s="17" t="n">
        <v>46268</v>
      </c>
      <c r="F8" s="16" t="inlineStr">
        <is>
          <t>Variable-speed heat pump system</t>
        </is>
      </c>
      <c r="G8" s="18" t="n">
        <v>4</v>
      </c>
      <c r="H8" s="15" t="inlineStr">
        <is>
          <t>each</t>
        </is>
      </c>
      <c r="I8" s="16" t="inlineStr">
        <is>
          <t>Indoor and outdoor equipment; controls and crane excluded.</t>
        </is>
      </c>
      <c r="J8" s="28" t="n">
        <v>156</v>
      </c>
      <c r="K8" s="29" t="n">
        <v>82400</v>
      </c>
      <c r="L8" s="29" t="n">
        <v>8000</v>
      </c>
      <c r="M8" s="29" t="n">
        <v>2500</v>
      </c>
      <c r="N8" s="26">
        <f>IF(OR(K8="",L8="",M8=""),"",IFERROR(SUM(K8:M8),""))</f>
        <v/>
      </c>
      <c r="O8" s="21" t="n">
        <v>70</v>
      </c>
      <c r="P8" s="15" t="inlineStr">
        <is>
          <t>Contractor</t>
        </is>
      </c>
      <c r="Q8" s="15" t="inlineStr">
        <is>
          <t>Under Review</t>
        </is>
      </c>
      <c r="R8" s="26">
        <f>IF(OR(C8="",N8=""),"",IFERROR(N8-AGGREGATE(15,6,$N$5:$N$104/(($C$5:$C$104=C8)*($N$5:$N$104&gt;0)),1),""))</f>
        <v/>
      </c>
      <c r="S8" s="9">
        <f>IF(COUNTA(A8:M8,O8:Q8)=0,"",IF(A8="","Enter bid reference",IF(COUNTIF($A$5:$A$104,A8)&gt;1,"Check duplicate bid reference",IF(B8="","Enter customer",IF(C8="","Enter job",IF(COUNTIFS($C$5:$C$104,C8,$B$5:$B$104,"&lt;&gt;"&amp;B8)&gt;0,"Check customer consistency",IF(D8="","Enter bidder",IF(COUNTIFS($C$5:$C$104,C8,$D$5:$D$104,D8)&gt;1,"Check duplicate bidder for job",IF(E8="","Enter bid date",IF(F8="","Enter equipment",IF(G8="","Enter quantity",IF(H8="","Select unit",IF(I8="","Enter scope description",IF(J8="","Enter labor hours",IF(K8="","Enter bid price",IF(K8&lt;=0,"Check bid price",IF(L8="","Enter scope adjustment",IF(M8="","Enter exclusion allowance",IF(N8&lt;=0,"Check normalized total",IF(O8="","Enter lead time",IF(P8="","Assign responsibility",IF(Q8="","Set status",IF(AND(Q8="Selected",COUNTIFS($C$5:$C$104,C8,$Q$5:$Q$104,"Selected")&gt;1),"Check multiple selected bids",IF(O8&gt;Assumptions!$B$4,"Check lead time",IF(IFERROR(TODAY()-E8,0)&gt;Assumptions!$B$5,"Check bid age",IF(IFERROR(ABS(SUM(L8:M8))/K8,0)&gt;Assumptions!$B$6,"Check adjustments",IF(Q8="Clarification Needed","Follow up on clarification",IF(Q8="Received","Review received bid","Ready for comparison"))))))))))))))))))))))))))))</f>
        <v/>
      </c>
    </row>
    <row r="9" ht="34" customHeight="1">
      <c r="A9" s="15" t="inlineStr">
        <is>
          <t>FICTIONAL-BID-005</t>
        </is>
      </c>
      <c r="B9" s="16" t="inlineStr">
        <is>
          <t>Mesa Story Library (Fictional)</t>
        </is>
      </c>
      <c r="C9" s="16" t="inlineStr">
        <is>
          <t>Fictional Mesa Library Heat Pump Retrofit</t>
        </is>
      </c>
      <c r="D9" s="16" t="inlineStr">
        <is>
          <t>Juniper Moon Mechanical (Fictional)</t>
        </is>
      </c>
      <c r="E9" s="17" t="n">
        <v>46262</v>
      </c>
      <c r="F9" s="16" t="inlineStr">
        <is>
          <t>Variable-speed heat pump system</t>
        </is>
      </c>
      <c r="G9" s="18" t="n">
        <v>4</v>
      </c>
      <c r="H9" s="15" t="inlineStr">
        <is>
          <t>each</t>
        </is>
      </c>
      <c r="I9" s="16" t="inlineStr">
        <is>
          <t>Equipment, controls, refrigerant piping, and start-up included.</t>
        </is>
      </c>
      <c r="J9" s="28" t="n">
        <v>168</v>
      </c>
      <c r="K9" s="29" t="n">
        <v>89300</v>
      </c>
      <c r="L9" s="29" t="n">
        <v>1500</v>
      </c>
      <c r="M9" s="29" t="n">
        <v>0</v>
      </c>
      <c r="N9" s="25">
        <f>IF(OR(K9="",L9="",M9=""),"",IFERROR(SUM(K9:M9),""))</f>
        <v/>
      </c>
      <c r="O9" s="21" t="n">
        <v>50</v>
      </c>
      <c r="P9" s="15" t="inlineStr">
        <is>
          <t>Bidder</t>
        </is>
      </c>
      <c r="Q9" s="15" t="inlineStr">
        <is>
          <t>Shortlisted</t>
        </is>
      </c>
      <c r="R9" s="25">
        <f>IF(OR(C9="",N9=""),"",IFERROR(N9-AGGREGATE(15,6,$N$5:$N$104/(($C$5:$C$104=C9)*($N$5:$N$104&gt;0)),1),""))</f>
        <v/>
      </c>
      <c r="S9" s="4">
        <f>IF(COUNTA(A9:M9,O9:Q9)=0,"",IF(A9="","Enter bid reference",IF(COUNTIF($A$5:$A$104,A9)&gt;1,"Check duplicate bid reference",IF(B9="","Enter customer",IF(C9="","Enter job",IF(COUNTIFS($C$5:$C$104,C9,$B$5:$B$104,"&lt;&gt;"&amp;B9)&gt;0,"Check customer consistency",IF(D9="","Enter bidder",IF(COUNTIFS($C$5:$C$104,C9,$D$5:$D$104,D9)&gt;1,"Check duplicate bidder for job",IF(E9="","Enter bid date",IF(F9="","Enter equipment",IF(G9="","Enter quantity",IF(H9="","Select unit",IF(I9="","Enter scope description",IF(J9="","Enter labor hours",IF(K9="","Enter bid price",IF(K9&lt;=0,"Check bid price",IF(L9="","Enter scope adjustment",IF(M9="","Enter exclusion allowance",IF(N9&lt;=0,"Check normalized total",IF(O9="","Enter lead time",IF(P9="","Assign responsibility",IF(Q9="","Set status",IF(AND(Q9="Selected",COUNTIFS($C$5:$C$104,C9,$Q$5:$Q$104,"Selected")&gt;1),"Check multiple selected bids",IF(O9&gt;Assumptions!$B$4,"Check lead time",IF(IFERROR(TODAY()-E9,0)&gt;Assumptions!$B$5,"Check bid age",IF(IFERROR(ABS(SUM(L9:M9))/K9,0)&gt;Assumptions!$B$6,"Check adjustments",IF(Q9="Clarification Needed","Follow up on clarification",IF(Q9="Received","Review received bid","Ready for comparison"))))))))))))))))))))))))))))</f>
        <v/>
      </c>
    </row>
    <row r="10" ht="34" customHeight="1">
      <c r="A10" s="15" t="inlineStr">
        <is>
          <t>FICTIONAL-BID-006</t>
        </is>
      </c>
      <c r="B10" s="16" t="inlineStr">
        <is>
          <t>Mesa Story Library (Fictional)</t>
        </is>
      </c>
      <c r="C10" s="16" t="inlineStr">
        <is>
          <t>Fictional Mesa Library Heat Pump Retrofit</t>
        </is>
      </c>
      <c r="D10" s="16" t="inlineStr">
        <is>
          <t>Silver Acorn HVAC (Fictional)</t>
        </is>
      </c>
      <c r="E10" s="17" t="n">
        <v>46259</v>
      </c>
      <c r="F10" s="16" t="inlineStr">
        <is>
          <t>Variable-speed heat pump system</t>
        </is>
      </c>
      <c r="G10" s="18" t="n">
        <v>4</v>
      </c>
      <c r="H10" s="15" t="inlineStr">
        <is>
          <t>each</t>
        </is>
      </c>
      <c r="I10" s="16" t="inlineStr">
        <is>
          <t>Equipment and controls included; roof protection allowance added.</t>
        </is>
      </c>
      <c r="J10" s="28" t="n">
        <v>162</v>
      </c>
      <c r="K10" s="29" t="n">
        <v>87600</v>
      </c>
      <c r="L10" s="29" t="n">
        <v>2500</v>
      </c>
      <c r="M10" s="29" t="n">
        <v>1800</v>
      </c>
      <c r="N10" s="26">
        <f>IF(OR(K10="",L10="",M10=""),"",IFERROR(SUM(K10:M10),""))</f>
        <v/>
      </c>
      <c r="O10" s="21" t="n">
        <v>44</v>
      </c>
      <c r="P10" s="15" t="inlineStr">
        <is>
          <t>Shared</t>
        </is>
      </c>
      <c r="Q10" s="15" t="inlineStr">
        <is>
          <t>Under Review</t>
        </is>
      </c>
      <c r="R10" s="26">
        <f>IF(OR(C10="",N10=""),"",IFERROR(N10-AGGREGATE(15,6,$N$5:$N$104/(($C$5:$C$104=C10)*($N$5:$N$104&gt;0)),1),""))</f>
        <v/>
      </c>
      <c r="S10" s="9">
        <f>IF(COUNTA(A10:M10,O10:Q10)=0,"",IF(A10="","Enter bid reference",IF(COUNTIF($A$5:$A$104,A10)&gt;1,"Check duplicate bid reference",IF(B10="","Enter customer",IF(C10="","Enter job",IF(COUNTIFS($C$5:$C$104,C10,$B$5:$B$104,"&lt;&gt;"&amp;B10)&gt;0,"Check customer consistency",IF(D10="","Enter bidder",IF(COUNTIFS($C$5:$C$104,C10,$D$5:$D$104,D10)&gt;1,"Check duplicate bidder for job",IF(E10="","Enter bid date",IF(F10="","Enter equipment",IF(G10="","Enter quantity",IF(H10="","Select unit",IF(I10="","Enter scope description",IF(J10="","Enter labor hours",IF(K10="","Enter bid price",IF(K10&lt;=0,"Check bid price",IF(L10="","Enter scope adjustment",IF(M10="","Enter exclusion allowance",IF(N10&lt;=0,"Check normalized total",IF(O10="","Enter lead time",IF(P10="","Assign responsibility",IF(Q10="","Set status",IF(AND(Q10="Selected",COUNTIFS($C$5:$C$104,C10,$Q$5:$Q$104,"Selected")&gt;1),"Check multiple selected bids",IF(O10&gt;Assumptions!$B$4,"Check lead time",IF(IFERROR(TODAY()-E10,0)&gt;Assumptions!$B$5,"Check bid age",IF(IFERROR(ABS(SUM(L10:M10))/K10,0)&gt;Assumptions!$B$6,"Check adjustments",IF(Q10="Clarification Needed","Follow up on clarification",IF(Q10="Received","Review received bid","Ready for comparison"))))))))))))))))))))))))))))</f>
        <v/>
      </c>
    </row>
    <row r="11" ht="34" customHeight="1">
      <c r="A11" s="15" t="inlineStr">
        <is>
          <t>FICTIONAL-BID-007</t>
        </is>
      </c>
      <c r="B11" s="16" t="inlineStr">
        <is>
          <t>Willow Crumb Bakery (Fictional)</t>
        </is>
      </c>
      <c r="C11" s="16" t="inlineStr">
        <is>
          <t>Fictional Willow Bakery Make-Up Air Upgrade</t>
        </is>
      </c>
      <c r="D11" s="16" t="inlineStr">
        <is>
          <t>Orange Compass Airworks (Fictional)</t>
        </is>
      </c>
      <c r="E11" s="17" t="n">
        <v>46269</v>
      </c>
      <c r="F11" s="16" t="inlineStr">
        <is>
          <t>2,500 CFM make-up air unit</t>
        </is>
      </c>
      <c r="G11" s="18" t="n">
        <v>1</v>
      </c>
      <c r="H11" s="15" t="inlineStr">
        <is>
          <t>each</t>
        </is>
      </c>
      <c r="I11" s="16" t="inlineStr">
        <is>
          <t>Unit and roof curb included; gas train and electrical work excluded.</t>
        </is>
      </c>
      <c r="J11" s="28" t="n">
        <v>92</v>
      </c>
      <c r="K11" s="29" t="n">
        <v>35750</v>
      </c>
      <c r="L11" s="29" t="n">
        <v>4200</v>
      </c>
      <c r="M11" s="29" t="n">
        <v>1200</v>
      </c>
      <c r="N11" s="25">
        <f>IF(OR(K11="",L11="",M11=""),"",IFERROR(SUM(K11:M11),""))</f>
        <v/>
      </c>
      <c r="O11" s="21" t="n">
        <v>35</v>
      </c>
      <c r="P11" s="15" t="inlineStr">
        <is>
          <t>Contractor</t>
        </is>
      </c>
      <c r="Q11" s="15" t="inlineStr">
        <is>
          <t>Clarification Needed</t>
        </is>
      </c>
      <c r="R11" s="25">
        <f>IF(OR(C11="",N11=""),"",IFERROR(N11-AGGREGATE(15,6,$N$5:$N$104/(($C$5:$C$104=C11)*($N$5:$N$104&gt;0)),1),""))</f>
        <v/>
      </c>
      <c r="S11" s="4">
        <f>IF(COUNTA(A11:M11,O11:Q11)=0,"",IF(A11="","Enter bid reference",IF(COUNTIF($A$5:$A$104,A11)&gt;1,"Check duplicate bid reference",IF(B11="","Enter customer",IF(C11="","Enter job",IF(COUNTIFS($C$5:$C$104,C11,$B$5:$B$104,"&lt;&gt;"&amp;B11)&gt;0,"Check customer consistency",IF(D11="","Enter bidder",IF(COUNTIFS($C$5:$C$104,C11,$D$5:$D$104,D11)&gt;1,"Check duplicate bidder for job",IF(E11="","Enter bid date",IF(F11="","Enter equipment",IF(G11="","Enter quantity",IF(H11="","Select unit",IF(I11="","Enter scope description",IF(J11="","Enter labor hours",IF(K11="","Enter bid price",IF(K11&lt;=0,"Check bid price",IF(L11="","Enter scope adjustment",IF(M11="","Enter exclusion allowance",IF(N11&lt;=0,"Check normalized total",IF(O11="","Enter lead time",IF(P11="","Assign responsibility",IF(Q11="","Set status",IF(AND(Q11="Selected",COUNTIFS($C$5:$C$104,C11,$Q$5:$Q$104,"Selected")&gt;1),"Check multiple selected bids",IF(O11&gt;Assumptions!$B$4,"Check lead time",IF(IFERROR(TODAY()-E11,0)&gt;Assumptions!$B$5,"Check bid age",IF(IFERROR(ABS(SUM(L11:M11))/K11,0)&gt;Assumptions!$B$6,"Check adjustments",IF(Q11="Clarification Needed","Follow up on clarification",IF(Q11="Received","Review received bid","Ready for comparison"))))))))))))))))))))))))))))</f>
        <v/>
      </c>
    </row>
    <row r="12" ht="34" customHeight="1">
      <c r="A12" s="15" t="inlineStr">
        <is>
          <t>FICTIONAL-BID-008</t>
        </is>
      </c>
      <c r="B12" s="16" t="inlineStr">
        <is>
          <t>Willow Crumb Bakery (Fictional)</t>
        </is>
      </c>
      <c r="C12" s="16" t="inlineStr">
        <is>
          <t>Fictional Willow Bakery Make-Up Air Upgrade</t>
        </is>
      </c>
      <c r="D12" s="16" t="inlineStr">
        <is>
          <t>Fable Ridge Mechanical (Fictional)</t>
        </is>
      </c>
      <c r="E12" s="17" t="n">
        <v>46271</v>
      </c>
      <c r="F12" s="16" t="inlineStr">
        <is>
          <t>2,500 CFM make-up air unit</t>
        </is>
      </c>
      <c r="G12" s="18" t="n">
        <v>1</v>
      </c>
      <c r="H12" s="15" t="inlineStr">
        <is>
          <t>each</t>
        </is>
      </c>
      <c r="I12" s="16" t="inlineStr">
        <is>
          <t>Unit, curb, gas train, controls, and start-up included.</t>
        </is>
      </c>
      <c r="J12" s="28" t="n">
        <v>98</v>
      </c>
      <c r="K12" s="29" t="n">
        <v>39200</v>
      </c>
      <c r="L12" s="29" t="n">
        <v>0</v>
      </c>
      <c r="M12" s="29" t="n">
        <v>0</v>
      </c>
      <c r="N12" s="26">
        <f>IF(OR(K12="",L12="",M12=""),"",IFERROR(SUM(K12:M12),""))</f>
        <v/>
      </c>
      <c r="O12" s="21" t="n">
        <v>21</v>
      </c>
      <c r="P12" s="15" t="inlineStr">
        <is>
          <t>Bidder</t>
        </is>
      </c>
      <c r="Q12" s="15" t="inlineStr">
        <is>
          <t>Shortlisted</t>
        </is>
      </c>
      <c r="R12" s="26">
        <f>IF(OR(C12="",N12=""),"",IFERROR(N12-AGGREGATE(15,6,$N$5:$N$104/(($C$5:$C$104=C12)*($N$5:$N$104&gt;0)),1),""))</f>
        <v/>
      </c>
      <c r="S12" s="9">
        <f>IF(COUNTA(A12:M12,O12:Q12)=0,"",IF(A12="","Enter bid reference",IF(COUNTIF($A$5:$A$104,A12)&gt;1,"Check duplicate bid reference",IF(B12="","Enter customer",IF(C12="","Enter job",IF(COUNTIFS($C$5:$C$104,C12,$B$5:$B$104,"&lt;&gt;"&amp;B12)&gt;0,"Check customer consistency",IF(D12="","Enter bidder",IF(COUNTIFS($C$5:$C$104,C12,$D$5:$D$104,D12)&gt;1,"Check duplicate bidder for job",IF(E12="","Enter bid date",IF(F12="","Enter equipment",IF(G12="","Enter quantity",IF(H12="","Select unit",IF(I12="","Enter scope description",IF(J12="","Enter labor hours",IF(K12="","Enter bid price",IF(K12&lt;=0,"Check bid price",IF(L12="","Enter scope adjustment",IF(M12="","Enter exclusion allowance",IF(N12&lt;=0,"Check normalized total",IF(O12="","Enter lead time",IF(P12="","Assign responsibility",IF(Q12="","Set status",IF(AND(Q12="Selected",COUNTIFS($C$5:$C$104,C12,$Q$5:$Q$104,"Selected")&gt;1),"Check multiple selected bids",IF(O12&gt;Assumptions!$B$4,"Check lead time",IF(IFERROR(TODAY()-E12,0)&gt;Assumptions!$B$5,"Check bid age",IF(IFERROR(ABS(SUM(L12:M12))/K12,0)&gt;Assumptions!$B$6,"Check adjustments",IF(Q12="Clarification Needed","Follow up on clarification",IF(Q12="Received","Review received bid","Ready for comparison"))))))))))))))))))))))))))))</f>
        <v/>
      </c>
    </row>
    <row r="13" ht="34" customHeight="1">
      <c r="A13" s="15" t="inlineStr">
        <is>
          <t>FICTIONAL-BID-009</t>
        </is>
      </c>
      <c r="B13" s="16" t="inlineStr">
        <is>
          <t>Willow Crumb Bakery (Fictional)</t>
        </is>
      </c>
      <c r="C13" s="16" t="inlineStr">
        <is>
          <t>Fictional Willow Bakery Make-Up Air Upgrade</t>
        </is>
      </c>
      <c r="D13" s="16" t="inlineStr">
        <is>
          <t>Velvet Pine HVAC (Fictional)</t>
        </is>
      </c>
      <c r="E13" s="17" t="n">
        <v>46257</v>
      </c>
      <c r="F13" s="16" t="inlineStr">
        <is>
          <t>2,500 CFM make-up air unit</t>
        </is>
      </c>
      <c r="G13" s="18" t="n">
        <v>1</v>
      </c>
      <c r="H13" s="15" t="inlineStr">
        <is>
          <t>each</t>
        </is>
      </c>
      <c r="I13" s="16" t="inlineStr">
        <is>
          <t>Unit and controls included; roofing and electrical allowances added.</t>
        </is>
      </c>
      <c r="J13" s="28" t="n">
        <v>88</v>
      </c>
      <c r="K13" s="29" t="n">
        <v>37100</v>
      </c>
      <c r="L13" s="29" t="n">
        <v>1200</v>
      </c>
      <c r="M13" s="29" t="n">
        <v>2400</v>
      </c>
      <c r="N13" s="25">
        <f>IF(OR(K13="",L13="",M13=""),"",IFERROR(SUM(K13:M13),""))</f>
        <v/>
      </c>
      <c r="O13" s="21" t="n">
        <v>48</v>
      </c>
      <c r="P13" s="15" t="inlineStr">
        <is>
          <t>Shared</t>
        </is>
      </c>
      <c r="Q13" s="15" t="inlineStr">
        <is>
          <t>Under Review</t>
        </is>
      </c>
      <c r="R13" s="25">
        <f>IF(OR(C13="",N13=""),"",IFERROR(N13-AGGREGATE(15,6,$N$5:$N$104/(($C$5:$C$104=C13)*($N$5:$N$104&gt;0)),1),""))</f>
        <v/>
      </c>
      <c r="S13" s="4">
        <f>IF(COUNTA(A13:M13,O13:Q13)=0,"",IF(A13="","Enter bid reference",IF(COUNTIF($A$5:$A$104,A13)&gt;1,"Check duplicate bid reference",IF(B13="","Enter customer",IF(C13="","Enter job",IF(COUNTIFS($C$5:$C$104,C13,$B$5:$B$104,"&lt;&gt;"&amp;B13)&gt;0,"Check customer consistency",IF(D13="","Enter bidder",IF(COUNTIFS($C$5:$C$104,C13,$D$5:$D$104,D13)&gt;1,"Check duplicate bidder for job",IF(E13="","Enter bid date",IF(F13="","Enter equipment",IF(G13="","Enter quantity",IF(H13="","Select unit",IF(I13="","Enter scope description",IF(J13="","Enter labor hours",IF(K13="","Enter bid price",IF(K13&lt;=0,"Check bid price",IF(L13="","Enter scope adjustment",IF(M13="","Enter exclusion allowance",IF(N13&lt;=0,"Check normalized total",IF(O13="","Enter lead time",IF(P13="","Assign responsibility",IF(Q13="","Set status",IF(AND(Q13="Selected",COUNTIFS($C$5:$C$104,C13,$Q$5:$Q$104,"Selected")&gt;1),"Check multiple selected bids",IF(O13&gt;Assumptions!$B$4,"Check lead time",IF(IFERROR(TODAY()-E13,0)&gt;Assumptions!$B$5,"Check bid age",IF(IFERROR(ABS(SUM(L13:M13))/K13,0)&gt;Assumptions!$B$6,"Check adjustments",IF(Q13="Clarification Needed","Follow up on clarification",IF(Q13="Received","Review received bid","Ready for comparison"))))))))))))))))))))))))))))</f>
        <v/>
      </c>
    </row>
    <row r="14" ht="34" customHeight="1">
      <c r="A14" s="15" t="inlineStr">
        <is>
          <t>FICTIONAL-BID-010</t>
        </is>
      </c>
      <c r="B14" s="16" t="inlineStr">
        <is>
          <t>Willow Crumb Bakery (Fictional)</t>
        </is>
      </c>
      <c r="C14" s="16" t="inlineStr">
        <is>
          <t>Fictional Willow Bakery Make-Up Air Upgrade</t>
        </is>
      </c>
      <c r="D14" s="16" t="inlineStr">
        <is>
          <t>Golden Thimble Climate (Fictional)</t>
        </is>
      </c>
      <c r="E14" s="17" t="n">
        <v>46266</v>
      </c>
      <c r="F14" s="16" t="inlineStr">
        <is>
          <t>2,500 CFM make-up air unit</t>
        </is>
      </c>
      <c r="G14" s="18" t="n">
        <v>1</v>
      </c>
      <c r="H14" s="15" t="inlineStr">
        <is>
          <t>each</t>
        </is>
      </c>
      <c r="I14" s="16" t="inlineStr">
        <is>
          <t>Complete listed scope with a deduct for contractor-provided disconnect.</t>
        </is>
      </c>
      <c r="J14" s="28" t="n">
        <v>104</v>
      </c>
      <c r="K14" s="29" t="n">
        <v>40500</v>
      </c>
      <c r="L14" s="29" t="n">
        <v>-500</v>
      </c>
      <c r="M14" s="29" t="n">
        <v>0</v>
      </c>
      <c r="N14" s="26">
        <f>IF(OR(K14="",L14="",M14=""),"",IFERROR(SUM(K14:M14),""))</f>
        <v/>
      </c>
      <c r="O14" s="21" t="n">
        <v>30</v>
      </c>
      <c r="P14" s="15" t="inlineStr">
        <is>
          <t>Contractor</t>
        </is>
      </c>
      <c r="Q14" s="15" t="inlineStr">
        <is>
          <t>Received</t>
        </is>
      </c>
      <c r="R14" s="26">
        <f>IF(OR(C14="",N14=""),"",IFERROR(N14-AGGREGATE(15,6,$N$5:$N$104/(($C$5:$C$104=C14)*($N$5:$N$104&gt;0)),1),""))</f>
        <v/>
      </c>
      <c r="S14" s="9">
        <f>IF(COUNTA(A14:M14,O14:Q14)=0,"",IF(A14="","Enter bid reference",IF(COUNTIF($A$5:$A$104,A14)&gt;1,"Check duplicate bid reference",IF(B14="","Enter customer",IF(C14="","Enter job",IF(COUNTIFS($C$5:$C$104,C14,$B$5:$B$104,"&lt;&gt;"&amp;B14)&gt;0,"Check customer consistency",IF(D14="","Enter bidder",IF(COUNTIFS($C$5:$C$104,C14,$D$5:$D$104,D14)&gt;1,"Check duplicate bidder for job",IF(E14="","Enter bid date",IF(F14="","Enter equipment",IF(G14="","Enter quantity",IF(H14="","Select unit",IF(I14="","Enter scope description",IF(J14="","Enter labor hours",IF(K14="","Enter bid price",IF(K14&lt;=0,"Check bid price",IF(L14="","Enter scope adjustment",IF(M14="","Enter exclusion allowance",IF(N14&lt;=0,"Check normalized total",IF(O14="","Enter lead time",IF(P14="","Assign responsibility",IF(Q14="","Set status",IF(AND(Q14="Selected",COUNTIFS($C$5:$C$104,C14,$Q$5:$Q$104,"Selected")&gt;1),"Check multiple selected bids",IF(O14&gt;Assumptions!$B$4,"Check lead time",IF(IFERROR(TODAY()-E14,0)&gt;Assumptions!$B$5,"Check bid age",IF(IFERROR(ABS(SUM(L14:M14))/K14,0)&gt;Assumptions!$B$6,"Check adjustments",IF(Q14="Clarification Needed","Follow up on clarification",IF(Q14="Received","Review received bid","Ready for comparison"))))))))))))))))))))))))))))</f>
        <v/>
      </c>
    </row>
    <row r="15" ht="34" customHeight="1">
      <c r="A15" s="15" t="n"/>
      <c r="B15" s="16" t="n"/>
      <c r="C15" s="16" t="n"/>
      <c r="D15" s="16" t="n"/>
      <c r="E15" s="17" t="n"/>
      <c r="F15" s="16" t="n"/>
      <c r="G15" s="18" t="n"/>
      <c r="H15" s="15" t="n"/>
      <c r="I15" s="16" t="n"/>
      <c r="J15" s="28" t="n"/>
      <c r="K15" s="29" t="n"/>
      <c r="L15" s="29" t="n"/>
      <c r="M15" s="29" t="n"/>
      <c r="N15" s="25">
        <f>IF(OR(K15="",L15="",M15=""),"",IFERROR(SUM(K15:M15),""))</f>
        <v/>
      </c>
      <c r="O15" s="21" t="n"/>
      <c r="P15" s="15" t="n"/>
      <c r="Q15" s="15" t="n"/>
      <c r="R15" s="25">
        <f>IF(OR(C15="",N15=""),"",IFERROR(N15-AGGREGATE(15,6,$N$5:$N$104/(($C$5:$C$104=C15)*($N$5:$N$104&gt;0)),1),""))</f>
        <v/>
      </c>
      <c r="S15" s="4">
        <f>IF(COUNTA(A15:M15,O15:Q15)=0,"",IF(A15="","Enter bid reference",IF(COUNTIF($A$5:$A$104,A15)&gt;1,"Check duplicate bid reference",IF(B15="","Enter customer",IF(C15="","Enter job",IF(COUNTIFS($C$5:$C$104,C15,$B$5:$B$104,"&lt;&gt;"&amp;B15)&gt;0,"Check customer consistency",IF(D15="","Enter bidder",IF(COUNTIFS($C$5:$C$104,C15,$D$5:$D$104,D15)&gt;1,"Check duplicate bidder for job",IF(E15="","Enter bid date",IF(F15="","Enter equipment",IF(G15="","Enter quantity",IF(H15="","Select unit",IF(I15="","Enter scope description",IF(J15="","Enter labor hours",IF(K15="","Enter bid price",IF(K15&lt;=0,"Check bid price",IF(L15="","Enter scope adjustment",IF(M15="","Enter exclusion allowance",IF(N15&lt;=0,"Check normalized total",IF(O15="","Enter lead time",IF(P15="","Assign responsibility",IF(Q15="","Set status",IF(AND(Q15="Selected",COUNTIFS($C$5:$C$104,C15,$Q$5:$Q$104,"Selected")&gt;1),"Check multiple selected bids",IF(O15&gt;Assumptions!$B$4,"Check lead time",IF(IFERROR(TODAY()-E15,0)&gt;Assumptions!$B$5,"Check bid age",IF(IFERROR(ABS(SUM(L15:M15))/K15,0)&gt;Assumptions!$B$6,"Check adjustments",IF(Q15="Clarification Needed","Follow up on clarification",IF(Q15="Received","Review received bid","Ready for comparison"))))))))))))))))))))))))))))</f>
        <v/>
      </c>
    </row>
    <row r="16" ht="34" customHeight="1">
      <c r="A16" s="15" t="n"/>
      <c r="B16" s="16" t="n"/>
      <c r="C16" s="16" t="n"/>
      <c r="D16" s="16" t="n"/>
      <c r="E16" s="17" t="n"/>
      <c r="F16" s="16" t="n"/>
      <c r="G16" s="18" t="n"/>
      <c r="H16" s="15" t="n"/>
      <c r="I16" s="16" t="n"/>
      <c r="J16" s="28" t="n"/>
      <c r="K16" s="29" t="n"/>
      <c r="L16" s="29" t="n"/>
      <c r="M16" s="29" t="n"/>
      <c r="N16" s="26">
        <f>IF(OR(K16="",L16="",M16=""),"",IFERROR(SUM(K16:M16),""))</f>
        <v/>
      </c>
      <c r="O16" s="21" t="n"/>
      <c r="P16" s="15" t="n"/>
      <c r="Q16" s="15" t="n"/>
      <c r="R16" s="26">
        <f>IF(OR(C16="",N16=""),"",IFERROR(N16-AGGREGATE(15,6,$N$5:$N$104/(($C$5:$C$104=C16)*($N$5:$N$104&gt;0)),1),""))</f>
        <v/>
      </c>
      <c r="S16" s="9">
        <f>IF(COUNTA(A16:M16,O16:Q16)=0,"",IF(A16="","Enter bid reference",IF(COUNTIF($A$5:$A$104,A16)&gt;1,"Check duplicate bid reference",IF(B16="","Enter customer",IF(C16="","Enter job",IF(COUNTIFS($C$5:$C$104,C16,$B$5:$B$104,"&lt;&gt;"&amp;B16)&gt;0,"Check customer consistency",IF(D16="","Enter bidder",IF(COUNTIFS($C$5:$C$104,C16,$D$5:$D$104,D16)&gt;1,"Check duplicate bidder for job",IF(E16="","Enter bid date",IF(F16="","Enter equipment",IF(G16="","Enter quantity",IF(H16="","Select unit",IF(I16="","Enter scope description",IF(J16="","Enter labor hours",IF(K16="","Enter bid price",IF(K16&lt;=0,"Check bid price",IF(L16="","Enter scope adjustment",IF(M16="","Enter exclusion allowance",IF(N16&lt;=0,"Check normalized total",IF(O16="","Enter lead time",IF(P16="","Assign responsibility",IF(Q16="","Set status",IF(AND(Q16="Selected",COUNTIFS($C$5:$C$104,C16,$Q$5:$Q$104,"Selected")&gt;1),"Check multiple selected bids",IF(O16&gt;Assumptions!$B$4,"Check lead time",IF(IFERROR(TODAY()-E16,0)&gt;Assumptions!$B$5,"Check bid age",IF(IFERROR(ABS(SUM(L16:M16))/K16,0)&gt;Assumptions!$B$6,"Check adjustments",IF(Q16="Clarification Needed","Follow up on clarification",IF(Q16="Received","Review received bid","Ready for comparison"))))))))))))))))))))))))))))</f>
        <v/>
      </c>
    </row>
    <row r="17" ht="34" customHeight="1">
      <c r="A17" s="15" t="n"/>
      <c r="B17" s="16" t="n"/>
      <c r="C17" s="16" t="n"/>
      <c r="D17" s="16" t="n"/>
      <c r="E17" s="17" t="n"/>
      <c r="F17" s="16" t="n"/>
      <c r="G17" s="18" t="n"/>
      <c r="H17" s="15" t="n"/>
      <c r="I17" s="16" t="n"/>
      <c r="J17" s="28" t="n"/>
      <c r="K17" s="29" t="n"/>
      <c r="L17" s="29" t="n"/>
      <c r="M17" s="29" t="n"/>
      <c r="N17" s="25">
        <f>IF(OR(K17="",L17="",M17=""),"",IFERROR(SUM(K17:M17),""))</f>
        <v/>
      </c>
      <c r="O17" s="21" t="n"/>
      <c r="P17" s="15" t="n"/>
      <c r="Q17" s="15" t="n"/>
      <c r="R17" s="25">
        <f>IF(OR(C17="",N17=""),"",IFERROR(N17-AGGREGATE(15,6,$N$5:$N$104/(($C$5:$C$104=C17)*($N$5:$N$104&gt;0)),1),""))</f>
        <v/>
      </c>
      <c r="S17" s="4">
        <f>IF(COUNTA(A17:M17,O17:Q17)=0,"",IF(A17="","Enter bid reference",IF(COUNTIF($A$5:$A$104,A17)&gt;1,"Check duplicate bid reference",IF(B17="","Enter customer",IF(C17="","Enter job",IF(COUNTIFS($C$5:$C$104,C17,$B$5:$B$104,"&lt;&gt;"&amp;B17)&gt;0,"Check customer consistency",IF(D17="","Enter bidder",IF(COUNTIFS($C$5:$C$104,C17,$D$5:$D$104,D17)&gt;1,"Check duplicate bidder for job",IF(E17="","Enter bid date",IF(F17="","Enter equipment",IF(G17="","Enter quantity",IF(H17="","Select unit",IF(I17="","Enter scope description",IF(J17="","Enter labor hours",IF(K17="","Enter bid price",IF(K17&lt;=0,"Check bid price",IF(L17="","Enter scope adjustment",IF(M17="","Enter exclusion allowance",IF(N17&lt;=0,"Check normalized total",IF(O17="","Enter lead time",IF(P17="","Assign responsibility",IF(Q17="","Set status",IF(AND(Q17="Selected",COUNTIFS($C$5:$C$104,C17,$Q$5:$Q$104,"Selected")&gt;1),"Check multiple selected bids",IF(O17&gt;Assumptions!$B$4,"Check lead time",IF(IFERROR(TODAY()-E17,0)&gt;Assumptions!$B$5,"Check bid age",IF(IFERROR(ABS(SUM(L17:M17))/K17,0)&gt;Assumptions!$B$6,"Check adjustments",IF(Q17="Clarification Needed","Follow up on clarification",IF(Q17="Received","Review received bid","Ready for comparison"))))))))))))))))))))))))))))</f>
        <v/>
      </c>
    </row>
    <row r="18" ht="34" customHeight="1">
      <c r="A18" s="15" t="n"/>
      <c r="B18" s="16" t="n"/>
      <c r="C18" s="16" t="n"/>
      <c r="D18" s="16" t="n"/>
      <c r="E18" s="17" t="n"/>
      <c r="F18" s="16" t="n"/>
      <c r="G18" s="18" t="n"/>
      <c r="H18" s="15" t="n"/>
      <c r="I18" s="16" t="n"/>
      <c r="J18" s="28" t="n"/>
      <c r="K18" s="29" t="n"/>
      <c r="L18" s="29" t="n"/>
      <c r="M18" s="29" t="n"/>
      <c r="N18" s="26">
        <f>IF(OR(K18="",L18="",M18=""),"",IFERROR(SUM(K18:M18),""))</f>
        <v/>
      </c>
      <c r="O18" s="21" t="n"/>
      <c r="P18" s="15" t="n"/>
      <c r="Q18" s="15" t="n"/>
      <c r="R18" s="26">
        <f>IF(OR(C18="",N18=""),"",IFERROR(N18-AGGREGATE(15,6,$N$5:$N$104/(($C$5:$C$104=C18)*($N$5:$N$104&gt;0)),1),""))</f>
        <v/>
      </c>
      <c r="S18" s="9">
        <f>IF(COUNTA(A18:M18,O18:Q18)=0,"",IF(A18="","Enter bid reference",IF(COUNTIF($A$5:$A$104,A18)&gt;1,"Check duplicate bid reference",IF(B18="","Enter customer",IF(C18="","Enter job",IF(COUNTIFS($C$5:$C$104,C18,$B$5:$B$104,"&lt;&gt;"&amp;B18)&gt;0,"Check customer consistency",IF(D18="","Enter bidder",IF(COUNTIFS($C$5:$C$104,C18,$D$5:$D$104,D18)&gt;1,"Check duplicate bidder for job",IF(E18="","Enter bid date",IF(F18="","Enter equipment",IF(G18="","Enter quantity",IF(H18="","Select unit",IF(I18="","Enter scope description",IF(J18="","Enter labor hours",IF(K18="","Enter bid price",IF(K18&lt;=0,"Check bid price",IF(L18="","Enter scope adjustment",IF(M18="","Enter exclusion allowance",IF(N18&lt;=0,"Check normalized total",IF(O18="","Enter lead time",IF(P18="","Assign responsibility",IF(Q18="","Set status",IF(AND(Q18="Selected",COUNTIFS($C$5:$C$104,C18,$Q$5:$Q$104,"Selected")&gt;1),"Check multiple selected bids",IF(O18&gt;Assumptions!$B$4,"Check lead time",IF(IFERROR(TODAY()-E18,0)&gt;Assumptions!$B$5,"Check bid age",IF(IFERROR(ABS(SUM(L18:M18))/K18,0)&gt;Assumptions!$B$6,"Check adjustments",IF(Q18="Clarification Needed","Follow up on clarification",IF(Q18="Received","Review received bid","Ready for comparison"))))))))))))))))))))))))))))</f>
        <v/>
      </c>
    </row>
    <row r="19" ht="34" customHeight="1">
      <c r="A19" s="15" t="n"/>
      <c r="B19" s="16" t="n"/>
      <c r="C19" s="16" t="n"/>
      <c r="D19" s="16" t="n"/>
      <c r="E19" s="17" t="n"/>
      <c r="F19" s="16" t="n"/>
      <c r="G19" s="18" t="n"/>
      <c r="H19" s="15" t="n"/>
      <c r="I19" s="16" t="n"/>
      <c r="J19" s="28" t="n"/>
      <c r="K19" s="29" t="n"/>
      <c r="L19" s="29" t="n"/>
      <c r="M19" s="29" t="n"/>
      <c r="N19" s="25">
        <f>IF(OR(K19="",L19="",M19=""),"",IFERROR(SUM(K19:M19),""))</f>
        <v/>
      </c>
      <c r="O19" s="21" t="n"/>
      <c r="P19" s="15" t="n"/>
      <c r="Q19" s="15" t="n"/>
      <c r="R19" s="25">
        <f>IF(OR(C19="",N19=""),"",IFERROR(N19-AGGREGATE(15,6,$N$5:$N$104/(($C$5:$C$104=C19)*($N$5:$N$104&gt;0)),1),""))</f>
        <v/>
      </c>
      <c r="S19" s="4">
        <f>IF(COUNTA(A19:M19,O19:Q19)=0,"",IF(A19="","Enter bid reference",IF(COUNTIF($A$5:$A$104,A19)&gt;1,"Check duplicate bid reference",IF(B19="","Enter customer",IF(C19="","Enter job",IF(COUNTIFS($C$5:$C$104,C19,$B$5:$B$104,"&lt;&gt;"&amp;B19)&gt;0,"Check customer consistency",IF(D19="","Enter bidder",IF(COUNTIFS($C$5:$C$104,C19,$D$5:$D$104,D19)&gt;1,"Check duplicate bidder for job",IF(E19="","Enter bid date",IF(F19="","Enter equipment",IF(G19="","Enter quantity",IF(H19="","Select unit",IF(I19="","Enter scope description",IF(J19="","Enter labor hours",IF(K19="","Enter bid price",IF(K19&lt;=0,"Check bid price",IF(L19="","Enter scope adjustment",IF(M19="","Enter exclusion allowance",IF(N19&lt;=0,"Check normalized total",IF(O19="","Enter lead time",IF(P19="","Assign responsibility",IF(Q19="","Set status",IF(AND(Q19="Selected",COUNTIFS($C$5:$C$104,C19,$Q$5:$Q$104,"Selected")&gt;1),"Check multiple selected bids",IF(O19&gt;Assumptions!$B$4,"Check lead time",IF(IFERROR(TODAY()-E19,0)&gt;Assumptions!$B$5,"Check bid age",IF(IFERROR(ABS(SUM(L19:M19))/K19,0)&gt;Assumptions!$B$6,"Check adjustments",IF(Q19="Clarification Needed","Follow up on clarification",IF(Q19="Received","Review received bid","Ready for comparison"))))))))))))))))))))))))))))</f>
        <v/>
      </c>
    </row>
    <row r="20" ht="34" customHeight="1">
      <c r="A20" s="15" t="n"/>
      <c r="B20" s="16" t="n"/>
      <c r="C20" s="16" t="n"/>
      <c r="D20" s="16" t="n"/>
      <c r="E20" s="17" t="n"/>
      <c r="F20" s="16" t="n"/>
      <c r="G20" s="18" t="n"/>
      <c r="H20" s="15" t="n"/>
      <c r="I20" s="16" t="n"/>
      <c r="J20" s="28" t="n"/>
      <c r="K20" s="29" t="n"/>
      <c r="L20" s="29" t="n"/>
      <c r="M20" s="29" t="n"/>
      <c r="N20" s="26">
        <f>IF(OR(K20="",L20="",M20=""),"",IFERROR(SUM(K20:M20),""))</f>
        <v/>
      </c>
      <c r="O20" s="21" t="n"/>
      <c r="P20" s="15" t="n"/>
      <c r="Q20" s="15" t="n"/>
      <c r="R20" s="26">
        <f>IF(OR(C20="",N20=""),"",IFERROR(N20-AGGREGATE(15,6,$N$5:$N$104/(($C$5:$C$104=C20)*($N$5:$N$104&gt;0)),1),""))</f>
        <v/>
      </c>
      <c r="S20" s="9">
        <f>IF(COUNTA(A20:M20,O20:Q20)=0,"",IF(A20="","Enter bid reference",IF(COUNTIF($A$5:$A$104,A20)&gt;1,"Check duplicate bid reference",IF(B20="","Enter customer",IF(C20="","Enter job",IF(COUNTIFS($C$5:$C$104,C20,$B$5:$B$104,"&lt;&gt;"&amp;B20)&gt;0,"Check customer consistency",IF(D20="","Enter bidder",IF(COUNTIFS($C$5:$C$104,C20,$D$5:$D$104,D20)&gt;1,"Check duplicate bidder for job",IF(E20="","Enter bid date",IF(F20="","Enter equipment",IF(G20="","Enter quantity",IF(H20="","Select unit",IF(I20="","Enter scope description",IF(J20="","Enter labor hours",IF(K20="","Enter bid price",IF(K20&lt;=0,"Check bid price",IF(L20="","Enter scope adjustment",IF(M20="","Enter exclusion allowance",IF(N20&lt;=0,"Check normalized total",IF(O20="","Enter lead time",IF(P20="","Assign responsibility",IF(Q20="","Set status",IF(AND(Q20="Selected",COUNTIFS($C$5:$C$104,C20,$Q$5:$Q$104,"Selected")&gt;1),"Check multiple selected bids",IF(O20&gt;Assumptions!$B$4,"Check lead time",IF(IFERROR(TODAY()-E20,0)&gt;Assumptions!$B$5,"Check bid age",IF(IFERROR(ABS(SUM(L20:M20))/K20,0)&gt;Assumptions!$B$6,"Check adjustments",IF(Q20="Clarification Needed","Follow up on clarification",IF(Q20="Received","Review received bid","Ready for comparison"))))))))))))))))))))))))))))</f>
        <v/>
      </c>
    </row>
    <row r="21" ht="34" customHeight="1">
      <c r="A21" s="15" t="n"/>
      <c r="B21" s="16" t="n"/>
      <c r="C21" s="16" t="n"/>
      <c r="D21" s="16" t="n"/>
      <c r="E21" s="17" t="n"/>
      <c r="F21" s="16" t="n"/>
      <c r="G21" s="18" t="n"/>
      <c r="H21" s="15" t="n"/>
      <c r="I21" s="16" t="n"/>
      <c r="J21" s="28" t="n"/>
      <c r="K21" s="29" t="n"/>
      <c r="L21" s="29" t="n"/>
      <c r="M21" s="29" t="n"/>
      <c r="N21" s="25">
        <f>IF(OR(K21="",L21="",M21=""),"",IFERROR(SUM(K21:M21),""))</f>
        <v/>
      </c>
      <c r="O21" s="21" t="n"/>
      <c r="P21" s="15" t="n"/>
      <c r="Q21" s="15" t="n"/>
      <c r="R21" s="25">
        <f>IF(OR(C21="",N21=""),"",IFERROR(N21-AGGREGATE(15,6,$N$5:$N$104/(($C$5:$C$104=C21)*($N$5:$N$104&gt;0)),1),""))</f>
        <v/>
      </c>
      <c r="S21" s="4">
        <f>IF(COUNTA(A21:M21,O21:Q21)=0,"",IF(A21="","Enter bid reference",IF(COUNTIF($A$5:$A$104,A21)&gt;1,"Check duplicate bid reference",IF(B21="","Enter customer",IF(C21="","Enter job",IF(COUNTIFS($C$5:$C$104,C21,$B$5:$B$104,"&lt;&gt;"&amp;B21)&gt;0,"Check customer consistency",IF(D21="","Enter bidder",IF(COUNTIFS($C$5:$C$104,C21,$D$5:$D$104,D21)&gt;1,"Check duplicate bidder for job",IF(E21="","Enter bid date",IF(F21="","Enter equipment",IF(G21="","Enter quantity",IF(H21="","Select unit",IF(I21="","Enter scope description",IF(J21="","Enter labor hours",IF(K21="","Enter bid price",IF(K21&lt;=0,"Check bid price",IF(L21="","Enter scope adjustment",IF(M21="","Enter exclusion allowance",IF(N21&lt;=0,"Check normalized total",IF(O21="","Enter lead time",IF(P21="","Assign responsibility",IF(Q21="","Set status",IF(AND(Q21="Selected",COUNTIFS($C$5:$C$104,C21,$Q$5:$Q$104,"Selected")&gt;1),"Check multiple selected bids",IF(O21&gt;Assumptions!$B$4,"Check lead time",IF(IFERROR(TODAY()-E21,0)&gt;Assumptions!$B$5,"Check bid age",IF(IFERROR(ABS(SUM(L21:M21))/K21,0)&gt;Assumptions!$B$6,"Check adjustments",IF(Q21="Clarification Needed","Follow up on clarification",IF(Q21="Received","Review received bid","Ready for comparison"))))))))))))))))))))))))))))</f>
        <v/>
      </c>
    </row>
    <row r="22" ht="34" customHeight="1">
      <c r="A22" s="15" t="n"/>
      <c r="B22" s="16" t="n"/>
      <c r="C22" s="16" t="n"/>
      <c r="D22" s="16" t="n"/>
      <c r="E22" s="17" t="n"/>
      <c r="F22" s="16" t="n"/>
      <c r="G22" s="18" t="n"/>
      <c r="H22" s="15" t="n"/>
      <c r="I22" s="16" t="n"/>
      <c r="J22" s="28" t="n"/>
      <c r="K22" s="29" t="n"/>
      <c r="L22" s="29" t="n"/>
      <c r="M22" s="29" t="n"/>
      <c r="N22" s="26">
        <f>IF(OR(K22="",L22="",M22=""),"",IFERROR(SUM(K22:M22),""))</f>
        <v/>
      </c>
      <c r="O22" s="21" t="n"/>
      <c r="P22" s="15" t="n"/>
      <c r="Q22" s="15" t="n"/>
      <c r="R22" s="26">
        <f>IF(OR(C22="",N22=""),"",IFERROR(N22-AGGREGATE(15,6,$N$5:$N$104/(($C$5:$C$104=C22)*($N$5:$N$104&gt;0)),1),""))</f>
        <v/>
      </c>
      <c r="S22" s="9">
        <f>IF(COUNTA(A22:M22,O22:Q22)=0,"",IF(A22="","Enter bid reference",IF(COUNTIF($A$5:$A$104,A22)&gt;1,"Check duplicate bid reference",IF(B22="","Enter customer",IF(C22="","Enter job",IF(COUNTIFS($C$5:$C$104,C22,$B$5:$B$104,"&lt;&gt;"&amp;B22)&gt;0,"Check customer consistency",IF(D22="","Enter bidder",IF(COUNTIFS($C$5:$C$104,C22,$D$5:$D$104,D22)&gt;1,"Check duplicate bidder for job",IF(E22="","Enter bid date",IF(F22="","Enter equipment",IF(G22="","Enter quantity",IF(H22="","Select unit",IF(I22="","Enter scope description",IF(J22="","Enter labor hours",IF(K22="","Enter bid price",IF(K22&lt;=0,"Check bid price",IF(L22="","Enter scope adjustment",IF(M22="","Enter exclusion allowance",IF(N22&lt;=0,"Check normalized total",IF(O22="","Enter lead time",IF(P22="","Assign responsibility",IF(Q22="","Set status",IF(AND(Q22="Selected",COUNTIFS($C$5:$C$104,C22,$Q$5:$Q$104,"Selected")&gt;1),"Check multiple selected bids",IF(O22&gt;Assumptions!$B$4,"Check lead time",IF(IFERROR(TODAY()-E22,0)&gt;Assumptions!$B$5,"Check bid age",IF(IFERROR(ABS(SUM(L22:M22))/K22,0)&gt;Assumptions!$B$6,"Check adjustments",IF(Q22="Clarification Needed","Follow up on clarification",IF(Q22="Received","Review received bid","Ready for comparison"))))))))))))))))))))))))))))</f>
        <v/>
      </c>
    </row>
    <row r="23" ht="34" customHeight="1">
      <c r="A23" s="15" t="n"/>
      <c r="B23" s="16" t="n"/>
      <c r="C23" s="16" t="n"/>
      <c r="D23" s="16" t="n"/>
      <c r="E23" s="17" t="n"/>
      <c r="F23" s="16" t="n"/>
      <c r="G23" s="18" t="n"/>
      <c r="H23" s="15" t="n"/>
      <c r="I23" s="16" t="n"/>
      <c r="J23" s="28" t="n"/>
      <c r="K23" s="29" t="n"/>
      <c r="L23" s="29" t="n"/>
      <c r="M23" s="29" t="n"/>
      <c r="N23" s="25">
        <f>IF(OR(K23="",L23="",M23=""),"",IFERROR(SUM(K23:M23),""))</f>
        <v/>
      </c>
      <c r="O23" s="21" t="n"/>
      <c r="P23" s="15" t="n"/>
      <c r="Q23" s="15" t="n"/>
      <c r="R23" s="25">
        <f>IF(OR(C23="",N23=""),"",IFERROR(N23-AGGREGATE(15,6,$N$5:$N$104/(($C$5:$C$104=C23)*($N$5:$N$104&gt;0)),1),""))</f>
        <v/>
      </c>
      <c r="S23" s="4">
        <f>IF(COUNTA(A23:M23,O23:Q23)=0,"",IF(A23="","Enter bid reference",IF(COUNTIF($A$5:$A$104,A23)&gt;1,"Check duplicate bid reference",IF(B23="","Enter customer",IF(C23="","Enter job",IF(COUNTIFS($C$5:$C$104,C23,$B$5:$B$104,"&lt;&gt;"&amp;B23)&gt;0,"Check customer consistency",IF(D23="","Enter bidder",IF(COUNTIFS($C$5:$C$104,C23,$D$5:$D$104,D23)&gt;1,"Check duplicate bidder for job",IF(E23="","Enter bid date",IF(F23="","Enter equipment",IF(G23="","Enter quantity",IF(H23="","Select unit",IF(I23="","Enter scope description",IF(J23="","Enter labor hours",IF(K23="","Enter bid price",IF(K23&lt;=0,"Check bid price",IF(L23="","Enter scope adjustment",IF(M23="","Enter exclusion allowance",IF(N23&lt;=0,"Check normalized total",IF(O23="","Enter lead time",IF(P23="","Assign responsibility",IF(Q23="","Set status",IF(AND(Q23="Selected",COUNTIFS($C$5:$C$104,C23,$Q$5:$Q$104,"Selected")&gt;1),"Check multiple selected bids",IF(O23&gt;Assumptions!$B$4,"Check lead time",IF(IFERROR(TODAY()-E23,0)&gt;Assumptions!$B$5,"Check bid age",IF(IFERROR(ABS(SUM(L23:M23))/K23,0)&gt;Assumptions!$B$6,"Check adjustments",IF(Q23="Clarification Needed","Follow up on clarification",IF(Q23="Received","Review received bid","Ready for comparison"))))))))))))))))))))))))))))</f>
        <v/>
      </c>
    </row>
    <row r="24" ht="34" customHeight="1">
      <c r="A24" s="15" t="n"/>
      <c r="B24" s="16" t="n"/>
      <c r="C24" s="16" t="n"/>
      <c r="D24" s="16" t="n"/>
      <c r="E24" s="17" t="n"/>
      <c r="F24" s="16" t="n"/>
      <c r="G24" s="18" t="n"/>
      <c r="H24" s="15" t="n"/>
      <c r="I24" s="16" t="n"/>
      <c r="J24" s="28" t="n"/>
      <c r="K24" s="29" t="n"/>
      <c r="L24" s="29" t="n"/>
      <c r="M24" s="29" t="n"/>
      <c r="N24" s="26">
        <f>IF(OR(K24="",L24="",M24=""),"",IFERROR(SUM(K24:M24),""))</f>
        <v/>
      </c>
      <c r="O24" s="21" t="n"/>
      <c r="P24" s="15" t="n"/>
      <c r="Q24" s="15" t="n"/>
      <c r="R24" s="26">
        <f>IF(OR(C24="",N24=""),"",IFERROR(N24-AGGREGATE(15,6,$N$5:$N$104/(($C$5:$C$104=C24)*($N$5:$N$104&gt;0)),1),""))</f>
        <v/>
      </c>
      <c r="S24" s="9">
        <f>IF(COUNTA(A24:M24,O24:Q24)=0,"",IF(A24="","Enter bid reference",IF(COUNTIF($A$5:$A$104,A24)&gt;1,"Check duplicate bid reference",IF(B24="","Enter customer",IF(C24="","Enter job",IF(COUNTIFS($C$5:$C$104,C24,$B$5:$B$104,"&lt;&gt;"&amp;B24)&gt;0,"Check customer consistency",IF(D24="","Enter bidder",IF(COUNTIFS($C$5:$C$104,C24,$D$5:$D$104,D24)&gt;1,"Check duplicate bidder for job",IF(E24="","Enter bid date",IF(F24="","Enter equipment",IF(G24="","Enter quantity",IF(H24="","Select unit",IF(I24="","Enter scope description",IF(J24="","Enter labor hours",IF(K24="","Enter bid price",IF(K24&lt;=0,"Check bid price",IF(L24="","Enter scope adjustment",IF(M24="","Enter exclusion allowance",IF(N24&lt;=0,"Check normalized total",IF(O24="","Enter lead time",IF(P24="","Assign responsibility",IF(Q24="","Set status",IF(AND(Q24="Selected",COUNTIFS($C$5:$C$104,C24,$Q$5:$Q$104,"Selected")&gt;1),"Check multiple selected bids",IF(O24&gt;Assumptions!$B$4,"Check lead time",IF(IFERROR(TODAY()-E24,0)&gt;Assumptions!$B$5,"Check bid age",IF(IFERROR(ABS(SUM(L24:M24))/K24,0)&gt;Assumptions!$B$6,"Check adjustments",IF(Q24="Clarification Needed","Follow up on clarification",IF(Q24="Received","Review received bid","Ready for comparison"))))))))))))))))))))))))))))</f>
        <v/>
      </c>
    </row>
    <row r="25" ht="34" customHeight="1">
      <c r="A25" s="15" t="n"/>
      <c r="B25" s="16" t="n"/>
      <c r="C25" s="16" t="n"/>
      <c r="D25" s="16" t="n"/>
      <c r="E25" s="17" t="n"/>
      <c r="F25" s="16" t="n"/>
      <c r="G25" s="18" t="n"/>
      <c r="H25" s="15" t="n"/>
      <c r="I25" s="16" t="n"/>
      <c r="J25" s="28" t="n"/>
      <c r="K25" s="29" t="n"/>
      <c r="L25" s="29" t="n"/>
      <c r="M25" s="29" t="n"/>
      <c r="N25" s="25">
        <f>IF(OR(K25="",L25="",M25=""),"",IFERROR(SUM(K25:M25),""))</f>
        <v/>
      </c>
      <c r="O25" s="21" t="n"/>
      <c r="P25" s="15" t="n"/>
      <c r="Q25" s="15" t="n"/>
      <c r="R25" s="25">
        <f>IF(OR(C25="",N25=""),"",IFERROR(N25-AGGREGATE(15,6,$N$5:$N$104/(($C$5:$C$104=C25)*($N$5:$N$104&gt;0)),1),""))</f>
        <v/>
      </c>
      <c r="S25" s="4">
        <f>IF(COUNTA(A25:M25,O25:Q25)=0,"",IF(A25="","Enter bid reference",IF(COUNTIF($A$5:$A$104,A25)&gt;1,"Check duplicate bid reference",IF(B25="","Enter customer",IF(C25="","Enter job",IF(COUNTIFS($C$5:$C$104,C25,$B$5:$B$104,"&lt;&gt;"&amp;B25)&gt;0,"Check customer consistency",IF(D25="","Enter bidder",IF(COUNTIFS($C$5:$C$104,C25,$D$5:$D$104,D25)&gt;1,"Check duplicate bidder for job",IF(E25="","Enter bid date",IF(F25="","Enter equipment",IF(G25="","Enter quantity",IF(H25="","Select unit",IF(I25="","Enter scope description",IF(J25="","Enter labor hours",IF(K25="","Enter bid price",IF(K25&lt;=0,"Check bid price",IF(L25="","Enter scope adjustment",IF(M25="","Enter exclusion allowance",IF(N25&lt;=0,"Check normalized total",IF(O25="","Enter lead time",IF(P25="","Assign responsibility",IF(Q25="","Set status",IF(AND(Q25="Selected",COUNTIFS($C$5:$C$104,C25,$Q$5:$Q$104,"Selected")&gt;1),"Check multiple selected bids",IF(O25&gt;Assumptions!$B$4,"Check lead time",IF(IFERROR(TODAY()-E25,0)&gt;Assumptions!$B$5,"Check bid age",IF(IFERROR(ABS(SUM(L25:M25))/K25,0)&gt;Assumptions!$B$6,"Check adjustments",IF(Q25="Clarification Needed","Follow up on clarification",IF(Q25="Received","Review received bid","Ready for comparison"))))))))))))))))))))))))))))</f>
        <v/>
      </c>
    </row>
    <row r="26" ht="34" customHeight="1">
      <c r="A26" s="15" t="n"/>
      <c r="B26" s="16" t="n"/>
      <c r="C26" s="16" t="n"/>
      <c r="D26" s="16" t="n"/>
      <c r="E26" s="17" t="n"/>
      <c r="F26" s="16" t="n"/>
      <c r="G26" s="18" t="n"/>
      <c r="H26" s="15" t="n"/>
      <c r="I26" s="16" t="n"/>
      <c r="J26" s="28" t="n"/>
      <c r="K26" s="29" t="n"/>
      <c r="L26" s="29" t="n"/>
      <c r="M26" s="29" t="n"/>
      <c r="N26" s="26">
        <f>IF(OR(K26="",L26="",M26=""),"",IFERROR(SUM(K26:M26),""))</f>
        <v/>
      </c>
      <c r="O26" s="21" t="n"/>
      <c r="P26" s="15" t="n"/>
      <c r="Q26" s="15" t="n"/>
      <c r="R26" s="26">
        <f>IF(OR(C26="",N26=""),"",IFERROR(N26-AGGREGATE(15,6,$N$5:$N$104/(($C$5:$C$104=C26)*($N$5:$N$104&gt;0)),1),""))</f>
        <v/>
      </c>
      <c r="S26" s="9">
        <f>IF(COUNTA(A26:M26,O26:Q26)=0,"",IF(A26="","Enter bid reference",IF(COUNTIF($A$5:$A$104,A26)&gt;1,"Check duplicate bid reference",IF(B26="","Enter customer",IF(C26="","Enter job",IF(COUNTIFS($C$5:$C$104,C26,$B$5:$B$104,"&lt;&gt;"&amp;B26)&gt;0,"Check customer consistency",IF(D26="","Enter bidder",IF(COUNTIFS($C$5:$C$104,C26,$D$5:$D$104,D26)&gt;1,"Check duplicate bidder for job",IF(E26="","Enter bid date",IF(F26="","Enter equipment",IF(G26="","Enter quantity",IF(H26="","Select unit",IF(I26="","Enter scope description",IF(J26="","Enter labor hours",IF(K26="","Enter bid price",IF(K26&lt;=0,"Check bid price",IF(L26="","Enter scope adjustment",IF(M26="","Enter exclusion allowance",IF(N26&lt;=0,"Check normalized total",IF(O26="","Enter lead time",IF(P26="","Assign responsibility",IF(Q26="","Set status",IF(AND(Q26="Selected",COUNTIFS($C$5:$C$104,C26,$Q$5:$Q$104,"Selected")&gt;1),"Check multiple selected bids",IF(O26&gt;Assumptions!$B$4,"Check lead time",IF(IFERROR(TODAY()-E26,0)&gt;Assumptions!$B$5,"Check bid age",IF(IFERROR(ABS(SUM(L26:M26))/K26,0)&gt;Assumptions!$B$6,"Check adjustments",IF(Q26="Clarification Needed","Follow up on clarification",IF(Q26="Received","Review received bid","Ready for comparison"))))))))))))))))))))))))))))</f>
        <v/>
      </c>
    </row>
    <row r="27" ht="34" customHeight="1">
      <c r="A27" s="15" t="n"/>
      <c r="B27" s="16" t="n"/>
      <c r="C27" s="16" t="n"/>
      <c r="D27" s="16" t="n"/>
      <c r="E27" s="17" t="n"/>
      <c r="F27" s="16" t="n"/>
      <c r="G27" s="18" t="n"/>
      <c r="H27" s="15" t="n"/>
      <c r="I27" s="16" t="n"/>
      <c r="J27" s="28" t="n"/>
      <c r="K27" s="29" t="n"/>
      <c r="L27" s="29" t="n"/>
      <c r="M27" s="29" t="n"/>
      <c r="N27" s="25">
        <f>IF(OR(K27="",L27="",M27=""),"",IFERROR(SUM(K27:M27),""))</f>
        <v/>
      </c>
      <c r="O27" s="21" t="n"/>
      <c r="P27" s="15" t="n"/>
      <c r="Q27" s="15" t="n"/>
      <c r="R27" s="25">
        <f>IF(OR(C27="",N27=""),"",IFERROR(N27-AGGREGATE(15,6,$N$5:$N$104/(($C$5:$C$104=C27)*($N$5:$N$104&gt;0)),1),""))</f>
        <v/>
      </c>
      <c r="S27" s="4">
        <f>IF(COUNTA(A27:M27,O27:Q27)=0,"",IF(A27="","Enter bid reference",IF(COUNTIF($A$5:$A$104,A27)&gt;1,"Check duplicate bid reference",IF(B27="","Enter customer",IF(C27="","Enter job",IF(COUNTIFS($C$5:$C$104,C27,$B$5:$B$104,"&lt;&gt;"&amp;B27)&gt;0,"Check customer consistency",IF(D27="","Enter bidder",IF(COUNTIFS($C$5:$C$104,C27,$D$5:$D$104,D27)&gt;1,"Check duplicate bidder for job",IF(E27="","Enter bid date",IF(F27="","Enter equipment",IF(G27="","Enter quantity",IF(H27="","Select unit",IF(I27="","Enter scope description",IF(J27="","Enter labor hours",IF(K27="","Enter bid price",IF(K27&lt;=0,"Check bid price",IF(L27="","Enter scope adjustment",IF(M27="","Enter exclusion allowance",IF(N27&lt;=0,"Check normalized total",IF(O27="","Enter lead time",IF(P27="","Assign responsibility",IF(Q27="","Set status",IF(AND(Q27="Selected",COUNTIFS($C$5:$C$104,C27,$Q$5:$Q$104,"Selected")&gt;1),"Check multiple selected bids",IF(O27&gt;Assumptions!$B$4,"Check lead time",IF(IFERROR(TODAY()-E27,0)&gt;Assumptions!$B$5,"Check bid age",IF(IFERROR(ABS(SUM(L27:M27))/K27,0)&gt;Assumptions!$B$6,"Check adjustments",IF(Q27="Clarification Needed","Follow up on clarification",IF(Q27="Received","Review received bid","Ready for comparison"))))))))))))))))))))))))))))</f>
        <v/>
      </c>
    </row>
    <row r="28" ht="34" customHeight="1">
      <c r="A28" s="15" t="n"/>
      <c r="B28" s="16" t="n"/>
      <c r="C28" s="16" t="n"/>
      <c r="D28" s="16" t="n"/>
      <c r="E28" s="17" t="n"/>
      <c r="F28" s="16" t="n"/>
      <c r="G28" s="18" t="n"/>
      <c r="H28" s="15" t="n"/>
      <c r="I28" s="16" t="n"/>
      <c r="J28" s="28" t="n"/>
      <c r="K28" s="29" t="n"/>
      <c r="L28" s="29" t="n"/>
      <c r="M28" s="29" t="n"/>
      <c r="N28" s="26">
        <f>IF(OR(K28="",L28="",M28=""),"",IFERROR(SUM(K28:M28),""))</f>
        <v/>
      </c>
      <c r="O28" s="21" t="n"/>
      <c r="P28" s="15" t="n"/>
      <c r="Q28" s="15" t="n"/>
      <c r="R28" s="26">
        <f>IF(OR(C28="",N28=""),"",IFERROR(N28-AGGREGATE(15,6,$N$5:$N$104/(($C$5:$C$104=C28)*($N$5:$N$104&gt;0)),1),""))</f>
        <v/>
      </c>
      <c r="S28" s="9">
        <f>IF(COUNTA(A28:M28,O28:Q28)=0,"",IF(A28="","Enter bid reference",IF(COUNTIF($A$5:$A$104,A28)&gt;1,"Check duplicate bid reference",IF(B28="","Enter customer",IF(C28="","Enter job",IF(COUNTIFS($C$5:$C$104,C28,$B$5:$B$104,"&lt;&gt;"&amp;B28)&gt;0,"Check customer consistency",IF(D28="","Enter bidder",IF(COUNTIFS($C$5:$C$104,C28,$D$5:$D$104,D28)&gt;1,"Check duplicate bidder for job",IF(E28="","Enter bid date",IF(F28="","Enter equipment",IF(G28="","Enter quantity",IF(H28="","Select unit",IF(I28="","Enter scope description",IF(J28="","Enter labor hours",IF(K28="","Enter bid price",IF(K28&lt;=0,"Check bid price",IF(L28="","Enter scope adjustment",IF(M28="","Enter exclusion allowance",IF(N28&lt;=0,"Check normalized total",IF(O28="","Enter lead time",IF(P28="","Assign responsibility",IF(Q28="","Set status",IF(AND(Q28="Selected",COUNTIFS($C$5:$C$104,C28,$Q$5:$Q$104,"Selected")&gt;1),"Check multiple selected bids",IF(O28&gt;Assumptions!$B$4,"Check lead time",IF(IFERROR(TODAY()-E28,0)&gt;Assumptions!$B$5,"Check bid age",IF(IFERROR(ABS(SUM(L28:M28))/K28,0)&gt;Assumptions!$B$6,"Check adjustments",IF(Q28="Clarification Needed","Follow up on clarification",IF(Q28="Received","Review received bid","Ready for comparison"))))))))))))))))))))))))))))</f>
        <v/>
      </c>
    </row>
    <row r="29" ht="34" customHeight="1">
      <c r="A29" s="15" t="n"/>
      <c r="B29" s="16" t="n"/>
      <c r="C29" s="16" t="n"/>
      <c r="D29" s="16" t="n"/>
      <c r="E29" s="17" t="n"/>
      <c r="F29" s="16" t="n"/>
      <c r="G29" s="18" t="n"/>
      <c r="H29" s="15" t="n"/>
      <c r="I29" s="16" t="n"/>
      <c r="J29" s="28" t="n"/>
      <c r="K29" s="29" t="n"/>
      <c r="L29" s="29" t="n"/>
      <c r="M29" s="29" t="n"/>
      <c r="N29" s="25">
        <f>IF(OR(K29="",L29="",M29=""),"",IFERROR(SUM(K29:M29),""))</f>
        <v/>
      </c>
      <c r="O29" s="21" t="n"/>
      <c r="P29" s="15" t="n"/>
      <c r="Q29" s="15" t="n"/>
      <c r="R29" s="25">
        <f>IF(OR(C29="",N29=""),"",IFERROR(N29-AGGREGATE(15,6,$N$5:$N$104/(($C$5:$C$104=C29)*($N$5:$N$104&gt;0)),1),""))</f>
        <v/>
      </c>
      <c r="S29" s="4">
        <f>IF(COUNTA(A29:M29,O29:Q29)=0,"",IF(A29="","Enter bid reference",IF(COUNTIF($A$5:$A$104,A29)&gt;1,"Check duplicate bid reference",IF(B29="","Enter customer",IF(C29="","Enter job",IF(COUNTIFS($C$5:$C$104,C29,$B$5:$B$104,"&lt;&gt;"&amp;B29)&gt;0,"Check customer consistency",IF(D29="","Enter bidder",IF(COUNTIFS($C$5:$C$104,C29,$D$5:$D$104,D29)&gt;1,"Check duplicate bidder for job",IF(E29="","Enter bid date",IF(F29="","Enter equipment",IF(G29="","Enter quantity",IF(H29="","Select unit",IF(I29="","Enter scope description",IF(J29="","Enter labor hours",IF(K29="","Enter bid price",IF(K29&lt;=0,"Check bid price",IF(L29="","Enter scope adjustment",IF(M29="","Enter exclusion allowance",IF(N29&lt;=0,"Check normalized total",IF(O29="","Enter lead time",IF(P29="","Assign responsibility",IF(Q29="","Set status",IF(AND(Q29="Selected",COUNTIFS($C$5:$C$104,C29,$Q$5:$Q$104,"Selected")&gt;1),"Check multiple selected bids",IF(O29&gt;Assumptions!$B$4,"Check lead time",IF(IFERROR(TODAY()-E29,0)&gt;Assumptions!$B$5,"Check bid age",IF(IFERROR(ABS(SUM(L29:M29))/K29,0)&gt;Assumptions!$B$6,"Check adjustments",IF(Q29="Clarification Needed","Follow up on clarification",IF(Q29="Received","Review received bid","Ready for comparison"))))))))))))))))))))))))))))</f>
        <v/>
      </c>
    </row>
    <row r="30" ht="34" customHeight="1">
      <c r="A30" s="15" t="n"/>
      <c r="B30" s="16" t="n"/>
      <c r="C30" s="16" t="n"/>
      <c r="D30" s="16" t="n"/>
      <c r="E30" s="17" t="n"/>
      <c r="F30" s="16" t="n"/>
      <c r="G30" s="18" t="n"/>
      <c r="H30" s="15" t="n"/>
      <c r="I30" s="16" t="n"/>
      <c r="J30" s="28" t="n"/>
      <c r="K30" s="29" t="n"/>
      <c r="L30" s="29" t="n"/>
      <c r="M30" s="29" t="n"/>
      <c r="N30" s="26">
        <f>IF(OR(K30="",L30="",M30=""),"",IFERROR(SUM(K30:M30),""))</f>
        <v/>
      </c>
      <c r="O30" s="21" t="n"/>
      <c r="P30" s="15" t="n"/>
      <c r="Q30" s="15" t="n"/>
      <c r="R30" s="26">
        <f>IF(OR(C30="",N30=""),"",IFERROR(N30-AGGREGATE(15,6,$N$5:$N$104/(($C$5:$C$104=C30)*($N$5:$N$104&gt;0)),1),""))</f>
        <v/>
      </c>
      <c r="S30" s="9">
        <f>IF(COUNTA(A30:M30,O30:Q30)=0,"",IF(A30="","Enter bid reference",IF(COUNTIF($A$5:$A$104,A30)&gt;1,"Check duplicate bid reference",IF(B30="","Enter customer",IF(C30="","Enter job",IF(COUNTIFS($C$5:$C$104,C30,$B$5:$B$104,"&lt;&gt;"&amp;B30)&gt;0,"Check customer consistency",IF(D30="","Enter bidder",IF(COUNTIFS($C$5:$C$104,C30,$D$5:$D$104,D30)&gt;1,"Check duplicate bidder for job",IF(E30="","Enter bid date",IF(F30="","Enter equipment",IF(G30="","Enter quantity",IF(H30="","Select unit",IF(I30="","Enter scope description",IF(J30="","Enter labor hours",IF(K30="","Enter bid price",IF(K30&lt;=0,"Check bid price",IF(L30="","Enter scope adjustment",IF(M30="","Enter exclusion allowance",IF(N30&lt;=0,"Check normalized total",IF(O30="","Enter lead time",IF(P30="","Assign responsibility",IF(Q30="","Set status",IF(AND(Q30="Selected",COUNTIFS($C$5:$C$104,C30,$Q$5:$Q$104,"Selected")&gt;1),"Check multiple selected bids",IF(O30&gt;Assumptions!$B$4,"Check lead time",IF(IFERROR(TODAY()-E30,0)&gt;Assumptions!$B$5,"Check bid age",IF(IFERROR(ABS(SUM(L30:M30))/K30,0)&gt;Assumptions!$B$6,"Check adjustments",IF(Q30="Clarification Needed","Follow up on clarification",IF(Q30="Received","Review received bid","Ready for comparison"))))))))))))))))))))))))))))</f>
        <v/>
      </c>
    </row>
    <row r="31" ht="34" customHeight="1">
      <c r="A31" s="15" t="n"/>
      <c r="B31" s="16" t="n"/>
      <c r="C31" s="16" t="n"/>
      <c r="D31" s="16" t="n"/>
      <c r="E31" s="17" t="n"/>
      <c r="F31" s="16" t="n"/>
      <c r="G31" s="18" t="n"/>
      <c r="H31" s="15" t="n"/>
      <c r="I31" s="16" t="n"/>
      <c r="J31" s="28" t="n"/>
      <c r="K31" s="29" t="n"/>
      <c r="L31" s="29" t="n"/>
      <c r="M31" s="29" t="n"/>
      <c r="N31" s="25">
        <f>IF(OR(K31="",L31="",M31=""),"",IFERROR(SUM(K31:M31),""))</f>
        <v/>
      </c>
      <c r="O31" s="21" t="n"/>
      <c r="P31" s="15" t="n"/>
      <c r="Q31" s="15" t="n"/>
      <c r="R31" s="25">
        <f>IF(OR(C31="",N31=""),"",IFERROR(N31-AGGREGATE(15,6,$N$5:$N$104/(($C$5:$C$104=C31)*($N$5:$N$104&gt;0)),1),""))</f>
        <v/>
      </c>
      <c r="S31" s="4">
        <f>IF(COUNTA(A31:M31,O31:Q31)=0,"",IF(A31="","Enter bid reference",IF(COUNTIF($A$5:$A$104,A31)&gt;1,"Check duplicate bid reference",IF(B31="","Enter customer",IF(C31="","Enter job",IF(COUNTIFS($C$5:$C$104,C31,$B$5:$B$104,"&lt;&gt;"&amp;B31)&gt;0,"Check customer consistency",IF(D31="","Enter bidder",IF(COUNTIFS($C$5:$C$104,C31,$D$5:$D$104,D31)&gt;1,"Check duplicate bidder for job",IF(E31="","Enter bid date",IF(F31="","Enter equipment",IF(G31="","Enter quantity",IF(H31="","Select unit",IF(I31="","Enter scope description",IF(J31="","Enter labor hours",IF(K31="","Enter bid price",IF(K31&lt;=0,"Check bid price",IF(L31="","Enter scope adjustment",IF(M31="","Enter exclusion allowance",IF(N31&lt;=0,"Check normalized total",IF(O31="","Enter lead time",IF(P31="","Assign responsibility",IF(Q31="","Set status",IF(AND(Q31="Selected",COUNTIFS($C$5:$C$104,C31,$Q$5:$Q$104,"Selected")&gt;1),"Check multiple selected bids",IF(O31&gt;Assumptions!$B$4,"Check lead time",IF(IFERROR(TODAY()-E31,0)&gt;Assumptions!$B$5,"Check bid age",IF(IFERROR(ABS(SUM(L31:M31))/K31,0)&gt;Assumptions!$B$6,"Check adjustments",IF(Q31="Clarification Needed","Follow up on clarification",IF(Q31="Received","Review received bid","Ready for comparison"))))))))))))))))))))))))))))</f>
        <v/>
      </c>
    </row>
    <row r="32" ht="34" customHeight="1">
      <c r="A32" s="15" t="n"/>
      <c r="B32" s="16" t="n"/>
      <c r="C32" s="16" t="n"/>
      <c r="D32" s="16" t="n"/>
      <c r="E32" s="17" t="n"/>
      <c r="F32" s="16" t="n"/>
      <c r="G32" s="18" t="n"/>
      <c r="H32" s="15" t="n"/>
      <c r="I32" s="16" t="n"/>
      <c r="J32" s="28" t="n"/>
      <c r="K32" s="29" t="n"/>
      <c r="L32" s="29" t="n"/>
      <c r="M32" s="29" t="n"/>
      <c r="N32" s="26">
        <f>IF(OR(K32="",L32="",M32=""),"",IFERROR(SUM(K32:M32),""))</f>
        <v/>
      </c>
      <c r="O32" s="21" t="n"/>
      <c r="P32" s="15" t="n"/>
      <c r="Q32" s="15" t="n"/>
      <c r="R32" s="26">
        <f>IF(OR(C32="",N32=""),"",IFERROR(N32-AGGREGATE(15,6,$N$5:$N$104/(($C$5:$C$104=C32)*($N$5:$N$104&gt;0)),1),""))</f>
        <v/>
      </c>
      <c r="S32" s="9">
        <f>IF(COUNTA(A32:M32,O32:Q32)=0,"",IF(A32="","Enter bid reference",IF(COUNTIF($A$5:$A$104,A32)&gt;1,"Check duplicate bid reference",IF(B32="","Enter customer",IF(C32="","Enter job",IF(COUNTIFS($C$5:$C$104,C32,$B$5:$B$104,"&lt;&gt;"&amp;B32)&gt;0,"Check customer consistency",IF(D32="","Enter bidder",IF(COUNTIFS($C$5:$C$104,C32,$D$5:$D$104,D32)&gt;1,"Check duplicate bidder for job",IF(E32="","Enter bid date",IF(F32="","Enter equipment",IF(G32="","Enter quantity",IF(H32="","Select unit",IF(I32="","Enter scope description",IF(J32="","Enter labor hours",IF(K32="","Enter bid price",IF(K32&lt;=0,"Check bid price",IF(L32="","Enter scope adjustment",IF(M32="","Enter exclusion allowance",IF(N32&lt;=0,"Check normalized total",IF(O32="","Enter lead time",IF(P32="","Assign responsibility",IF(Q32="","Set status",IF(AND(Q32="Selected",COUNTIFS($C$5:$C$104,C32,$Q$5:$Q$104,"Selected")&gt;1),"Check multiple selected bids",IF(O32&gt;Assumptions!$B$4,"Check lead time",IF(IFERROR(TODAY()-E32,0)&gt;Assumptions!$B$5,"Check bid age",IF(IFERROR(ABS(SUM(L32:M32))/K32,0)&gt;Assumptions!$B$6,"Check adjustments",IF(Q32="Clarification Needed","Follow up on clarification",IF(Q32="Received","Review received bid","Ready for comparison"))))))))))))))))))))))))))))</f>
        <v/>
      </c>
    </row>
    <row r="33" ht="34" customHeight="1">
      <c r="A33" s="15" t="n"/>
      <c r="B33" s="16" t="n"/>
      <c r="C33" s="16" t="n"/>
      <c r="D33" s="16" t="n"/>
      <c r="E33" s="17" t="n"/>
      <c r="F33" s="16" t="n"/>
      <c r="G33" s="18" t="n"/>
      <c r="H33" s="15" t="n"/>
      <c r="I33" s="16" t="n"/>
      <c r="J33" s="28" t="n"/>
      <c r="K33" s="29" t="n"/>
      <c r="L33" s="29" t="n"/>
      <c r="M33" s="29" t="n"/>
      <c r="N33" s="25">
        <f>IF(OR(K33="",L33="",M33=""),"",IFERROR(SUM(K33:M33),""))</f>
        <v/>
      </c>
      <c r="O33" s="21" t="n"/>
      <c r="P33" s="15" t="n"/>
      <c r="Q33" s="15" t="n"/>
      <c r="R33" s="25">
        <f>IF(OR(C33="",N33=""),"",IFERROR(N33-AGGREGATE(15,6,$N$5:$N$104/(($C$5:$C$104=C33)*($N$5:$N$104&gt;0)),1),""))</f>
        <v/>
      </c>
      <c r="S33" s="4">
        <f>IF(COUNTA(A33:M33,O33:Q33)=0,"",IF(A33="","Enter bid reference",IF(COUNTIF($A$5:$A$104,A33)&gt;1,"Check duplicate bid reference",IF(B33="","Enter customer",IF(C33="","Enter job",IF(COUNTIFS($C$5:$C$104,C33,$B$5:$B$104,"&lt;&gt;"&amp;B33)&gt;0,"Check customer consistency",IF(D33="","Enter bidder",IF(COUNTIFS($C$5:$C$104,C33,$D$5:$D$104,D33)&gt;1,"Check duplicate bidder for job",IF(E33="","Enter bid date",IF(F33="","Enter equipment",IF(G33="","Enter quantity",IF(H33="","Select unit",IF(I33="","Enter scope description",IF(J33="","Enter labor hours",IF(K33="","Enter bid price",IF(K33&lt;=0,"Check bid price",IF(L33="","Enter scope adjustment",IF(M33="","Enter exclusion allowance",IF(N33&lt;=0,"Check normalized total",IF(O33="","Enter lead time",IF(P33="","Assign responsibility",IF(Q33="","Set status",IF(AND(Q33="Selected",COUNTIFS($C$5:$C$104,C33,$Q$5:$Q$104,"Selected")&gt;1),"Check multiple selected bids",IF(O33&gt;Assumptions!$B$4,"Check lead time",IF(IFERROR(TODAY()-E33,0)&gt;Assumptions!$B$5,"Check bid age",IF(IFERROR(ABS(SUM(L33:M33))/K33,0)&gt;Assumptions!$B$6,"Check adjustments",IF(Q33="Clarification Needed","Follow up on clarification",IF(Q33="Received","Review received bid","Ready for comparison"))))))))))))))))))))))))))))</f>
        <v/>
      </c>
    </row>
    <row r="34" ht="34" customHeight="1">
      <c r="A34" s="15" t="n"/>
      <c r="B34" s="16" t="n"/>
      <c r="C34" s="16" t="n"/>
      <c r="D34" s="16" t="n"/>
      <c r="E34" s="17" t="n"/>
      <c r="F34" s="16" t="n"/>
      <c r="G34" s="18" t="n"/>
      <c r="H34" s="15" t="n"/>
      <c r="I34" s="16" t="n"/>
      <c r="J34" s="28" t="n"/>
      <c r="K34" s="29" t="n"/>
      <c r="L34" s="29" t="n"/>
      <c r="M34" s="29" t="n"/>
      <c r="N34" s="26">
        <f>IF(OR(K34="",L34="",M34=""),"",IFERROR(SUM(K34:M34),""))</f>
        <v/>
      </c>
      <c r="O34" s="21" t="n"/>
      <c r="P34" s="15" t="n"/>
      <c r="Q34" s="15" t="n"/>
      <c r="R34" s="26">
        <f>IF(OR(C34="",N34=""),"",IFERROR(N34-AGGREGATE(15,6,$N$5:$N$104/(($C$5:$C$104=C34)*($N$5:$N$104&gt;0)),1),""))</f>
        <v/>
      </c>
      <c r="S34" s="9">
        <f>IF(COUNTA(A34:M34,O34:Q34)=0,"",IF(A34="","Enter bid reference",IF(COUNTIF($A$5:$A$104,A34)&gt;1,"Check duplicate bid reference",IF(B34="","Enter customer",IF(C34="","Enter job",IF(COUNTIFS($C$5:$C$104,C34,$B$5:$B$104,"&lt;&gt;"&amp;B34)&gt;0,"Check customer consistency",IF(D34="","Enter bidder",IF(COUNTIFS($C$5:$C$104,C34,$D$5:$D$104,D34)&gt;1,"Check duplicate bidder for job",IF(E34="","Enter bid date",IF(F34="","Enter equipment",IF(G34="","Enter quantity",IF(H34="","Select unit",IF(I34="","Enter scope description",IF(J34="","Enter labor hours",IF(K34="","Enter bid price",IF(K34&lt;=0,"Check bid price",IF(L34="","Enter scope adjustment",IF(M34="","Enter exclusion allowance",IF(N34&lt;=0,"Check normalized total",IF(O34="","Enter lead time",IF(P34="","Assign responsibility",IF(Q34="","Set status",IF(AND(Q34="Selected",COUNTIFS($C$5:$C$104,C34,$Q$5:$Q$104,"Selected")&gt;1),"Check multiple selected bids",IF(O34&gt;Assumptions!$B$4,"Check lead time",IF(IFERROR(TODAY()-E34,0)&gt;Assumptions!$B$5,"Check bid age",IF(IFERROR(ABS(SUM(L34:M34))/K34,0)&gt;Assumptions!$B$6,"Check adjustments",IF(Q34="Clarification Needed","Follow up on clarification",IF(Q34="Received","Review received bid","Ready for comparison"))))))))))))))))))))))))))))</f>
        <v/>
      </c>
    </row>
    <row r="35" ht="34" customHeight="1">
      <c r="A35" s="15" t="n"/>
      <c r="B35" s="16" t="n"/>
      <c r="C35" s="16" t="n"/>
      <c r="D35" s="16" t="n"/>
      <c r="E35" s="17" t="n"/>
      <c r="F35" s="16" t="n"/>
      <c r="G35" s="18" t="n"/>
      <c r="H35" s="15" t="n"/>
      <c r="I35" s="16" t="n"/>
      <c r="J35" s="28" t="n"/>
      <c r="K35" s="29" t="n"/>
      <c r="L35" s="29" t="n"/>
      <c r="M35" s="29" t="n"/>
      <c r="N35" s="25">
        <f>IF(OR(K35="",L35="",M35=""),"",IFERROR(SUM(K35:M35),""))</f>
        <v/>
      </c>
      <c r="O35" s="21" t="n"/>
      <c r="P35" s="15" t="n"/>
      <c r="Q35" s="15" t="n"/>
      <c r="R35" s="25">
        <f>IF(OR(C35="",N35=""),"",IFERROR(N35-AGGREGATE(15,6,$N$5:$N$104/(($C$5:$C$104=C35)*($N$5:$N$104&gt;0)),1),""))</f>
        <v/>
      </c>
      <c r="S35" s="4">
        <f>IF(COUNTA(A35:M35,O35:Q35)=0,"",IF(A35="","Enter bid reference",IF(COUNTIF($A$5:$A$104,A35)&gt;1,"Check duplicate bid reference",IF(B35="","Enter customer",IF(C35="","Enter job",IF(COUNTIFS($C$5:$C$104,C35,$B$5:$B$104,"&lt;&gt;"&amp;B35)&gt;0,"Check customer consistency",IF(D35="","Enter bidder",IF(COUNTIFS($C$5:$C$104,C35,$D$5:$D$104,D35)&gt;1,"Check duplicate bidder for job",IF(E35="","Enter bid date",IF(F35="","Enter equipment",IF(G35="","Enter quantity",IF(H35="","Select unit",IF(I35="","Enter scope description",IF(J35="","Enter labor hours",IF(K35="","Enter bid price",IF(K35&lt;=0,"Check bid price",IF(L35="","Enter scope adjustment",IF(M35="","Enter exclusion allowance",IF(N35&lt;=0,"Check normalized total",IF(O35="","Enter lead time",IF(P35="","Assign responsibility",IF(Q35="","Set status",IF(AND(Q35="Selected",COUNTIFS($C$5:$C$104,C35,$Q$5:$Q$104,"Selected")&gt;1),"Check multiple selected bids",IF(O35&gt;Assumptions!$B$4,"Check lead time",IF(IFERROR(TODAY()-E35,0)&gt;Assumptions!$B$5,"Check bid age",IF(IFERROR(ABS(SUM(L35:M35))/K35,0)&gt;Assumptions!$B$6,"Check adjustments",IF(Q35="Clarification Needed","Follow up on clarification",IF(Q35="Received","Review received bid","Ready for comparison"))))))))))))))))))))))))))))</f>
        <v/>
      </c>
    </row>
    <row r="36" ht="34" customHeight="1">
      <c r="A36" s="15" t="n"/>
      <c r="B36" s="16" t="n"/>
      <c r="C36" s="16" t="n"/>
      <c r="D36" s="16" t="n"/>
      <c r="E36" s="17" t="n"/>
      <c r="F36" s="16" t="n"/>
      <c r="G36" s="18" t="n"/>
      <c r="H36" s="15" t="n"/>
      <c r="I36" s="16" t="n"/>
      <c r="J36" s="28" t="n"/>
      <c r="K36" s="29" t="n"/>
      <c r="L36" s="29" t="n"/>
      <c r="M36" s="29" t="n"/>
      <c r="N36" s="26">
        <f>IF(OR(K36="",L36="",M36=""),"",IFERROR(SUM(K36:M36),""))</f>
        <v/>
      </c>
      <c r="O36" s="21" t="n"/>
      <c r="P36" s="15" t="n"/>
      <c r="Q36" s="15" t="n"/>
      <c r="R36" s="26">
        <f>IF(OR(C36="",N36=""),"",IFERROR(N36-AGGREGATE(15,6,$N$5:$N$104/(($C$5:$C$104=C36)*($N$5:$N$104&gt;0)),1),""))</f>
        <v/>
      </c>
      <c r="S36" s="9">
        <f>IF(COUNTA(A36:M36,O36:Q36)=0,"",IF(A36="","Enter bid reference",IF(COUNTIF($A$5:$A$104,A36)&gt;1,"Check duplicate bid reference",IF(B36="","Enter customer",IF(C36="","Enter job",IF(COUNTIFS($C$5:$C$104,C36,$B$5:$B$104,"&lt;&gt;"&amp;B36)&gt;0,"Check customer consistency",IF(D36="","Enter bidder",IF(COUNTIFS($C$5:$C$104,C36,$D$5:$D$104,D36)&gt;1,"Check duplicate bidder for job",IF(E36="","Enter bid date",IF(F36="","Enter equipment",IF(G36="","Enter quantity",IF(H36="","Select unit",IF(I36="","Enter scope description",IF(J36="","Enter labor hours",IF(K36="","Enter bid price",IF(K36&lt;=0,"Check bid price",IF(L36="","Enter scope adjustment",IF(M36="","Enter exclusion allowance",IF(N36&lt;=0,"Check normalized total",IF(O36="","Enter lead time",IF(P36="","Assign responsibility",IF(Q36="","Set status",IF(AND(Q36="Selected",COUNTIFS($C$5:$C$104,C36,$Q$5:$Q$104,"Selected")&gt;1),"Check multiple selected bids",IF(O36&gt;Assumptions!$B$4,"Check lead time",IF(IFERROR(TODAY()-E36,0)&gt;Assumptions!$B$5,"Check bid age",IF(IFERROR(ABS(SUM(L36:M36))/K36,0)&gt;Assumptions!$B$6,"Check adjustments",IF(Q36="Clarification Needed","Follow up on clarification",IF(Q36="Received","Review received bid","Ready for comparison"))))))))))))))))))))))))))))</f>
        <v/>
      </c>
    </row>
    <row r="37" ht="34" customHeight="1">
      <c r="A37" s="15" t="n"/>
      <c r="B37" s="16" t="n"/>
      <c r="C37" s="16" t="n"/>
      <c r="D37" s="16" t="n"/>
      <c r="E37" s="17" t="n"/>
      <c r="F37" s="16" t="n"/>
      <c r="G37" s="18" t="n"/>
      <c r="H37" s="15" t="n"/>
      <c r="I37" s="16" t="n"/>
      <c r="J37" s="28" t="n"/>
      <c r="K37" s="29" t="n"/>
      <c r="L37" s="29" t="n"/>
      <c r="M37" s="29" t="n"/>
      <c r="N37" s="25">
        <f>IF(OR(K37="",L37="",M37=""),"",IFERROR(SUM(K37:M37),""))</f>
        <v/>
      </c>
      <c r="O37" s="21" t="n"/>
      <c r="P37" s="15" t="n"/>
      <c r="Q37" s="15" t="n"/>
      <c r="R37" s="25">
        <f>IF(OR(C37="",N37=""),"",IFERROR(N37-AGGREGATE(15,6,$N$5:$N$104/(($C$5:$C$104=C37)*($N$5:$N$104&gt;0)),1),""))</f>
        <v/>
      </c>
      <c r="S37" s="4">
        <f>IF(COUNTA(A37:M37,O37:Q37)=0,"",IF(A37="","Enter bid reference",IF(COUNTIF($A$5:$A$104,A37)&gt;1,"Check duplicate bid reference",IF(B37="","Enter customer",IF(C37="","Enter job",IF(COUNTIFS($C$5:$C$104,C37,$B$5:$B$104,"&lt;&gt;"&amp;B37)&gt;0,"Check customer consistency",IF(D37="","Enter bidder",IF(COUNTIFS($C$5:$C$104,C37,$D$5:$D$104,D37)&gt;1,"Check duplicate bidder for job",IF(E37="","Enter bid date",IF(F37="","Enter equipment",IF(G37="","Enter quantity",IF(H37="","Select unit",IF(I37="","Enter scope description",IF(J37="","Enter labor hours",IF(K37="","Enter bid price",IF(K37&lt;=0,"Check bid price",IF(L37="","Enter scope adjustment",IF(M37="","Enter exclusion allowance",IF(N37&lt;=0,"Check normalized total",IF(O37="","Enter lead time",IF(P37="","Assign responsibility",IF(Q37="","Set status",IF(AND(Q37="Selected",COUNTIFS($C$5:$C$104,C37,$Q$5:$Q$104,"Selected")&gt;1),"Check multiple selected bids",IF(O37&gt;Assumptions!$B$4,"Check lead time",IF(IFERROR(TODAY()-E37,0)&gt;Assumptions!$B$5,"Check bid age",IF(IFERROR(ABS(SUM(L37:M37))/K37,0)&gt;Assumptions!$B$6,"Check adjustments",IF(Q37="Clarification Needed","Follow up on clarification",IF(Q37="Received","Review received bid","Ready for comparison"))))))))))))))))))))))))))))</f>
        <v/>
      </c>
    </row>
    <row r="38" ht="34" customHeight="1">
      <c r="A38" s="15" t="n"/>
      <c r="B38" s="16" t="n"/>
      <c r="C38" s="16" t="n"/>
      <c r="D38" s="16" t="n"/>
      <c r="E38" s="17" t="n"/>
      <c r="F38" s="16" t="n"/>
      <c r="G38" s="18" t="n"/>
      <c r="H38" s="15" t="n"/>
      <c r="I38" s="16" t="n"/>
      <c r="J38" s="28" t="n"/>
      <c r="K38" s="29" t="n"/>
      <c r="L38" s="29" t="n"/>
      <c r="M38" s="29" t="n"/>
      <c r="N38" s="26">
        <f>IF(OR(K38="",L38="",M38=""),"",IFERROR(SUM(K38:M38),""))</f>
        <v/>
      </c>
      <c r="O38" s="21" t="n"/>
      <c r="P38" s="15" t="n"/>
      <c r="Q38" s="15" t="n"/>
      <c r="R38" s="26">
        <f>IF(OR(C38="",N38=""),"",IFERROR(N38-AGGREGATE(15,6,$N$5:$N$104/(($C$5:$C$104=C38)*($N$5:$N$104&gt;0)),1),""))</f>
        <v/>
      </c>
      <c r="S38" s="9">
        <f>IF(COUNTA(A38:M38,O38:Q38)=0,"",IF(A38="","Enter bid reference",IF(COUNTIF($A$5:$A$104,A38)&gt;1,"Check duplicate bid reference",IF(B38="","Enter customer",IF(C38="","Enter job",IF(COUNTIFS($C$5:$C$104,C38,$B$5:$B$104,"&lt;&gt;"&amp;B38)&gt;0,"Check customer consistency",IF(D38="","Enter bidder",IF(COUNTIFS($C$5:$C$104,C38,$D$5:$D$104,D38)&gt;1,"Check duplicate bidder for job",IF(E38="","Enter bid date",IF(F38="","Enter equipment",IF(G38="","Enter quantity",IF(H38="","Select unit",IF(I38="","Enter scope description",IF(J38="","Enter labor hours",IF(K38="","Enter bid price",IF(K38&lt;=0,"Check bid price",IF(L38="","Enter scope adjustment",IF(M38="","Enter exclusion allowance",IF(N38&lt;=0,"Check normalized total",IF(O38="","Enter lead time",IF(P38="","Assign responsibility",IF(Q38="","Set status",IF(AND(Q38="Selected",COUNTIFS($C$5:$C$104,C38,$Q$5:$Q$104,"Selected")&gt;1),"Check multiple selected bids",IF(O38&gt;Assumptions!$B$4,"Check lead time",IF(IFERROR(TODAY()-E38,0)&gt;Assumptions!$B$5,"Check bid age",IF(IFERROR(ABS(SUM(L38:M38))/K38,0)&gt;Assumptions!$B$6,"Check adjustments",IF(Q38="Clarification Needed","Follow up on clarification",IF(Q38="Received","Review received bid","Ready for comparison"))))))))))))))))))))))))))))</f>
        <v/>
      </c>
    </row>
    <row r="39" ht="34" customHeight="1">
      <c r="A39" s="15" t="n"/>
      <c r="B39" s="16" t="n"/>
      <c r="C39" s="16" t="n"/>
      <c r="D39" s="16" t="n"/>
      <c r="E39" s="17" t="n"/>
      <c r="F39" s="16" t="n"/>
      <c r="G39" s="18" t="n"/>
      <c r="H39" s="15" t="n"/>
      <c r="I39" s="16" t="n"/>
      <c r="J39" s="28" t="n"/>
      <c r="K39" s="29" t="n"/>
      <c r="L39" s="29" t="n"/>
      <c r="M39" s="29" t="n"/>
      <c r="N39" s="25">
        <f>IF(OR(K39="",L39="",M39=""),"",IFERROR(SUM(K39:M39),""))</f>
        <v/>
      </c>
      <c r="O39" s="21" t="n"/>
      <c r="P39" s="15" t="n"/>
      <c r="Q39" s="15" t="n"/>
      <c r="R39" s="25">
        <f>IF(OR(C39="",N39=""),"",IFERROR(N39-AGGREGATE(15,6,$N$5:$N$104/(($C$5:$C$104=C39)*($N$5:$N$104&gt;0)),1),""))</f>
        <v/>
      </c>
      <c r="S39" s="4">
        <f>IF(COUNTA(A39:M39,O39:Q39)=0,"",IF(A39="","Enter bid reference",IF(COUNTIF($A$5:$A$104,A39)&gt;1,"Check duplicate bid reference",IF(B39="","Enter customer",IF(C39="","Enter job",IF(COUNTIFS($C$5:$C$104,C39,$B$5:$B$104,"&lt;&gt;"&amp;B39)&gt;0,"Check customer consistency",IF(D39="","Enter bidder",IF(COUNTIFS($C$5:$C$104,C39,$D$5:$D$104,D39)&gt;1,"Check duplicate bidder for job",IF(E39="","Enter bid date",IF(F39="","Enter equipment",IF(G39="","Enter quantity",IF(H39="","Select unit",IF(I39="","Enter scope description",IF(J39="","Enter labor hours",IF(K39="","Enter bid price",IF(K39&lt;=0,"Check bid price",IF(L39="","Enter scope adjustment",IF(M39="","Enter exclusion allowance",IF(N39&lt;=0,"Check normalized total",IF(O39="","Enter lead time",IF(P39="","Assign responsibility",IF(Q39="","Set status",IF(AND(Q39="Selected",COUNTIFS($C$5:$C$104,C39,$Q$5:$Q$104,"Selected")&gt;1),"Check multiple selected bids",IF(O39&gt;Assumptions!$B$4,"Check lead time",IF(IFERROR(TODAY()-E39,0)&gt;Assumptions!$B$5,"Check bid age",IF(IFERROR(ABS(SUM(L39:M39))/K39,0)&gt;Assumptions!$B$6,"Check adjustments",IF(Q39="Clarification Needed","Follow up on clarification",IF(Q39="Received","Review received bid","Ready for comparison"))))))))))))))))))))))))))))</f>
        <v/>
      </c>
    </row>
    <row r="40" ht="34" customHeight="1">
      <c r="A40" s="15" t="n"/>
      <c r="B40" s="16" t="n"/>
      <c r="C40" s="16" t="n"/>
      <c r="D40" s="16" t="n"/>
      <c r="E40" s="17" t="n"/>
      <c r="F40" s="16" t="n"/>
      <c r="G40" s="18" t="n"/>
      <c r="H40" s="15" t="n"/>
      <c r="I40" s="16" t="n"/>
      <c r="J40" s="28" t="n"/>
      <c r="K40" s="29" t="n"/>
      <c r="L40" s="29" t="n"/>
      <c r="M40" s="29" t="n"/>
      <c r="N40" s="26">
        <f>IF(OR(K40="",L40="",M40=""),"",IFERROR(SUM(K40:M40),""))</f>
        <v/>
      </c>
      <c r="O40" s="21" t="n"/>
      <c r="P40" s="15" t="n"/>
      <c r="Q40" s="15" t="n"/>
      <c r="R40" s="26">
        <f>IF(OR(C40="",N40=""),"",IFERROR(N40-AGGREGATE(15,6,$N$5:$N$104/(($C$5:$C$104=C40)*($N$5:$N$104&gt;0)),1),""))</f>
        <v/>
      </c>
      <c r="S40" s="9">
        <f>IF(COUNTA(A40:M40,O40:Q40)=0,"",IF(A40="","Enter bid reference",IF(COUNTIF($A$5:$A$104,A40)&gt;1,"Check duplicate bid reference",IF(B40="","Enter customer",IF(C40="","Enter job",IF(COUNTIFS($C$5:$C$104,C40,$B$5:$B$104,"&lt;&gt;"&amp;B40)&gt;0,"Check customer consistency",IF(D40="","Enter bidder",IF(COUNTIFS($C$5:$C$104,C40,$D$5:$D$104,D40)&gt;1,"Check duplicate bidder for job",IF(E40="","Enter bid date",IF(F40="","Enter equipment",IF(G40="","Enter quantity",IF(H40="","Select unit",IF(I40="","Enter scope description",IF(J40="","Enter labor hours",IF(K40="","Enter bid price",IF(K40&lt;=0,"Check bid price",IF(L40="","Enter scope adjustment",IF(M40="","Enter exclusion allowance",IF(N40&lt;=0,"Check normalized total",IF(O40="","Enter lead time",IF(P40="","Assign responsibility",IF(Q40="","Set status",IF(AND(Q40="Selected",COUNTIFS($C$5:$C$104,C40,$Q$5:$Q$104,"Selected")&gt;1),"Check multiple selected bids",IF(O40&gt;Assumptions!$B$4,"Check lead time",IF(IFERROR(TODAY()-E40,0)&gt;Assumptions!$B$5,"Check bid age",IF(IFERROR(ABS(SUM(L40:M40))/K40,0)&gt;Assumptions!$B$6,"Check adjustments",IF(Q40="Clarification Needed","Follow up on clarification",IF(Q40="Received","Review received bid","Ready for comparison"))))))))))))))))))))))))))))</f>
        <v/>
      </c>
    </row>
    <row r="41" ht="34" customHeight="1">
      <c r="A41" s="15" t="n"/>
      <c r="B41" s="16" t="n"/>
      <c r="C41" s="16" t="n"/>
      <c r="D41" s="16" t="n"/>
      <c r="E41" s="17" t="n"/>
      <c r="F41" s="16" t="n"/>
      <c r="G41" s="18" t="n"/>
      <c r="H41" s="15" t="n"/>
      <c r="I41" s="16" t="n"/>
      <c r="J41" s="28" t="n"/>
      <c r="K41" s="29" t="n"/>
      <c r="L41" s="29" t="n"/>
      <c r="M41" s="29" t="n"/>
      <c r="N41" s="25">
        <f>IF(OR(K41="",L41="",M41=""),"",IFERROR(SUM(K41:M41),""))</f>
        <v/>
      </c>
      <c r="O41" s="21" t="n"/>
      <c r="P41" s="15" t="n"/>
      <c r="Q41" s="15" t="n"/>
      <c r="R41" s="25">
        <f>IF(OR(C41="",N41=""),"",IFERROR(N41-AGGREGATE(15,6,$N$5:$N$104/(($C$5:$C$104=C41)*($N$5:$N$104&gt;0)),1),""))</f>
        <v/>
      </c>
      <c r="S41" s="4">
        <f>IF(COUNTA(A41:M41,O41:Q41)=0,"",IF(A41="","Enter bid reference",IF(COUNTIF($A$5:$A$104,A41)&gt;1,"Check duplicate bid reference",IF(B41="","Enter customer",IF(C41="","Enter job",IF(COUNTIFS($C$5:$C$104,C41,$B$5:$B$104,"&lt;&gt;"&amp;B41)&gt;0,"Check customer consistency",IF(D41="","Enter bidder",IF(COUNTIFS($C$5:$C$104,C41,$D$5:$D$104,D41)&gt;1,"Check duplicate bidder for job",IF(E41="","Enter bid date",IF(F41="","Enter equipment",IF(G41="","Enter quantity",IF(H41="","Select unit",IF(I41="","Enter scope description",IF(J41="","Enter labor hours",IF(K41="","Enter bid price",IF(K41&lt;=0,"Check bid price",IF(L41="","Enter scope adjustment",IF(M41="","Enter exclusion allowance",IF(N41&lt;=0,"Check normalized total",IF(O41="","Enter lead time",IF(P41="","Assign responsibility",IF(Q41="","Set status",IF(AND(Q41="Selected",COUNTIFS($C$5:$C$104,C41,$Q$5:$Q$104,"Selected")&gt;1),"Check multiple selected bids",IF(O41&gt;Assumptions!$B$4,"Check lead time",IF(IFERROR(TODAY()-E41,0)&gt;Assumptions!$B$5,"Check bid age",IF(IFERROR(ABS(SUM(L41:M41))/K41,0)&gt;Assumptions!$B$6,"Check adjustments",IF(Q41="Clarification Needed","Follow up on clarification",IF(Q41="Received","Review received bid","Ready for comparison"))))))))))))))))))))))))))))</f>
        <v/>
      </c>
    </row>
    <row r="42" ht="34" customHeight="1">
      <c r="A42" s="15" t="n"/>
      <c r="B42" s="16" t="n"/>
      <c r="C42" s="16" t="n"/>
      <c r="D42" s="16" t="n"/>
      <c r="E42" s="17" t="n"/>
      <c r="F42" s="16" t="n"/>
      <c r="G42" s="18" t="n"/>
      <c r="H42" s="15" t="n"/>
      <c r="I42" s="16" t="n"/>
      <c r="J42" s="28" t="n"/>
      <c r="K42" s="29" t="n"/>
      <c r="L42" s="29" t="n"/>
      <c r="M42" s="29" t="n"/>
      <c r="N42" s="26">
        <f>IF(OR(K42="",L42="",M42=""),"",IFERROR(SUM(K42:M42),""))</f>
        <v/>
      </c>
      <c r="O42" s="21" t="n"/>
      <c r="P42" s="15" t="n"/>
      <c r="Q42" s="15" t="n"/>
      <c r="R42" s="26">
        <f>IF(OR(C42="",N42=""),"",IFERROR(N42-AGGREGATE(15,6,$N$5:$N$104/(($C$5:$C$104=C42)*($N$5:$N$104&gt;0)),1),""))</f>
        <v/>
      </c>
      <c r="S42" s="9">
        <f>IF(COUNTA(A42:M42,O42:Q42)=0,"",IF(A42="","Enter bid reference",IF(COUNTIF($A$5:$A$104,A42)&gt;1,"Check duplicate bid reference",IF(B42="","Enter customer",IF(C42="","Enter job",IF(COUNTIFS($C$5:$C$104,C42,$B$5:$B$104,"&lt;&gt;"&amp;B42)&gt;0,"Check customer consistency",IF(D42="","Enter bidder",IF(COUNTIFS($C$5:$C$104,C42,$D$5:$D$104,D42)&gt;1,"Check duplicate bidder for job",IF(E42="","Enter bid date",IF(F42="","Enter equipment",IF(G42="","Enter quantity",IF(H42="","Select unit",IF(I42="","Enter scope description",IF(J42="","Enter labor hours",IF(K42="","Enter bid price",IF(K42&lt;=0,"Check bid price",IF(L42="","Enter scope adjustment",IF(M42="","Enter exclusion allowance",IF(N42&lt;=0,"Check normalized total",IF(O42="","Enter lead time",IF(P42="","Assign responsibility",IF(Q42="","Set status",IF(AND(Q42="Selected",COUNTIFS($C$5:$C$104,C42,$Q$5:$Q$104,"Selected")&gt;1),"Check multiple selected bids",IF(O42&gt;Assumptions!$B$4,"Check lead time",IF(IFERROR(TODAY()-E42,0)&gt;Assumptions!$B$5,"Check bid age",IF(IFERROR(ABS(SUM(L42:M42))/K42,0)&gt;Assumptions!$B$6,"Check adjustments",IF(Q42="Clarification Needed","Follow up on clarification",IF(Q42="Received","Review received bid","Ready for comparison"))))))))))))))))))))))))))))</f>
        <v/>
      </c>
    </row>
    <row r="43" ht="34" customHeight="1">
      <c r="A43" s="15" t="n"/>
      <c r="B43" s="16" t="n"/>
      <c r="C43" s="16" t="n"/>
      <c r="D43" s="16" t="n"/>
      <c r="E43" s="17" t="n"/>
      <c r="F43" s="16" t="n"/>
      <c r="G43" s="18" t="n"/>
      <c r="H43" s="15" t="n"/>
      <c r="I43" s="16" t="n"/>
      <c r="J43" s="28" t="n"/>
      <c r="K43" s="29" t="n"/>
      <c r="L43" s="29" t="n"/>
      <c r="M43" s="29" t="n"/>
      <c r="N43" s="25">
        <f>IF(OR(K43="",L43="",M43=""),"",IFERROR(SUM(K43:M43),""))</f>
        <v/>
      </c>
      <c r="O43" s="21" t="n"/>
      <c r="P43" s="15" t="n"/>
      <c r="Q43" s="15" t="n"/>
      <c r="R43" s="25">
        <f>IF(OR(C43="",N43=""),"",IFERROR(N43-AGGREGATE(15,6,$N$5:$N$104/(($C$5:$C$104=C43)*($N$5:$N$104&gt;0)),1),""))</f>
        <v/>
      </c>
      <c r="S43" s="4">
        <f>IF(COUNTA(A43:M43,O43:Q43)=0,"",IF(A43="","Enter bid reference",IF(COUNTIF($A$5:$A$104,A43)&gt;1,"Check duplicate bid reference",IF(B43="","Enter customer",IF(C43="","Enter job",IF(COUNTIFS($C$5:$C$104,C43,$B$5:$B$104,"&lt;&gt;"&amp;B43)&gt;0,"Check customer consistency",IF(D43="","Enter bidder",IF(COUNTIFS($C$5:$C$104,C43,$D$5:$D$104,D43)&gt;1,"Check duplicate bidder for job",IF(E43="","Enter bid date",IF(F43="","Enter equipment",IF(G43="","Enter quantity",IF(H43="","Select unit",IF(I43="","Enter scope description",IF(J43="","Enter labor hours",IF(K43="","Enter bid price",IF(K43&lt;=0,"Check bid price",IF(L43="","Enter scope adjustment",IF(M43="","Enter exclusion allowance",IF(N43&lt;=0,"Check normalized total",IF(O43="","Enter lead time",IF(P43="","Assign responsibility",IF(Q43="","Set status",IF(AND(Q43="Selected",COUNTIFS($C$5:$C$104,C43,$Q$5:$Q$104,"Selected")&gt;1),"Check multiple selected bids",IF(O43&gt;Assumptions!$B$4,"Check lead time",IF(IFERROR(TODAY()-E43,0)&gt;Assumptions!$B$5,"Check bid age",IF(IFERROR(ABS(SUM(L43:M43))/K43,0)&gt;Assumptions!$B$6,"Check adjustments",IF(Q43="Clarification Needed","Follow up on clarification",IF(Q43="Received","Review received bid","Ready for comparison"))))))))))))))))))))))))))))</f>
        <v/>
      </c>
    </row>
    <row r="44" ht="34" customHeight="1">
      <c r="A44" s="15" t="n"/>
      <c r="B44" s="16" t="n"/>
      <c r="C44" s="16" t="n"/>
      <c r="D44" s="16" t="n"/>
      <c r="E44" s="17" t="n"/>
      <c r="F44" s="16" t="n"/>
      <c r="G44" s="18" t="n"/>
      <c r="H44" s="15" t="n"/>
      <c r="I44" s="16" t="n"/>
      <c r="J44" s="28" t="n"/>
      <c r="K44" s="29" t="n"/>
      <c r="L44" s="29" t="n"/>
      <c r="M44" s="29" t="n"/>
      <c r="N44" s="26">
        <f>IF(OR(K44="",L44="",M44=""),"",IFERROR(SUM(K44:M44),""))</f>
        <v/>
      </c>
      <c r="O44" s="21" t="n"/>
      <c r="P44" s="15" t="n"/>
      <c r="Q44" s="15" t="n"/>
      <c r="R44" s="26">
        <f>IF(OR(C44="",N44=""),"",IFERROR(N44-AGGREGATE(15,6,$N$5:$N$104/(($C$5:$C$104=C44)*($N$5:$N$104&gt;0)),1),""))</f>
        <v/>
      </c>
      <c r="S44" s="9">
        <f>IF(COUNTA(A44:M44,O44:Q44)=0,"",IF(A44="","Enter bid reference",IF(COUNTIF($A$5:$A$104,A44)&gt;1,"Check duplicate bid reference",IF(B44="","Enter customer",IF(C44="","Enter job",IF(COUNTIFS($C$5:$C$104,C44,$B$5:$B$104,"&lt;&gt;"&amp;B44)&gt;0,"Check customer consistency",IF(D44="","Enter bidder",IF(COUNTIFS($C$5:$C$104,C44,$D$5:$D$104,D44)&gt;1,"Check duplicate bidder for job",IF(E44="","Enter bid date",IF(F44="","Enter equipment",IF(G44="","Enter quantity",IF(H44="","Select unit",IF(I44="","Enter scope description",IF(J44="","Enter labor hours",IF(K44="","Enter bid price",IF(K44&lt;=0,"Check bid price",IF(L44="","Enter scope adjustment",IF(M44="","Enter exclusion allowance",IF(N44&lt;=0,"Check normalized total",IF(O44="","Enter lead time",IF(P44="","Assign responsibility",IF(Q44="","Set status",IF(AND(Q44="Selected",COUNTIFS($C$5:$C$104,C44,$Q$5:$Q$104,"Selected")&gt;1),"Check multiple selected bids",IF(O44&gt;Assumptions!$B$4,"Check lead time",IF(IFERROR(TODAY()-E44,0)&gt;Assumptions!$B$5,"Check bid age",IF(IFERROR(ABS(SUM(L44:M44))/K44,0)&gt;Assumptions!$B$6,"Check adjustments",IF(Q44="Clarification Needed","Follow up on clarification",IF(Q44="Received","Review received bid","Ready for comparison"))))))))))))))))))))))))))))</f>
        <v/>
      </c>
    </row>
    <row r="45" ht="34" customHeight="1">
      <c r="A45" s="15" t="n"/>
      <c r="B45" s="16" t="n"/>
      <c r="C45" s="16" t="n"/>
      <c r="D45" s="16" t="n"/>
      <c r="E45" s="17" t="n"/>
      <c r="F45" s="16" t="n"/>
      <c r="G45" s="18" t="n"/>
      <c r="H45" s="15" t="n"/>
      <c r="I45" s="16" t="n"/>
      <c r="J45" s="28" t="n"/>
      <c r="K45" s="29" t="n"/>
      <c r="L45" s="29" t="n"/>
      <c r="M45" s="29" t="n"/>
      <c r="N45" s="25">
        <f>IF(OR(K45="",L45="",M45=""),"",IFERROR(SUM(K45:M45),""))</f>
        <v/>
      </c>
      <c r="O45" s="21" t="n"/>
      <c r="P45" s="15" t="n"/>
      <c r="Q45" s="15" t="n"/>
      <c r="R45" s="25">
        <f>IF(OR(C45="",N45=""),"",IFERROR(N45-AGGREGATE(15,6,$N$5:$N$104/(($C$5:$C$104=C45)*($N$5:$N$104&gt;0)),1),""))</f>
        <v/>
      </c>
      <c r="S45" s="4">
        <f>IF(COUNTA(A45:M45,O45:Q45)=0,"",IF(A45="","Enter bid reference",IF(COUNTIF($A$5:$A$104,A45)&gt;1,"Check duplicate bid reference",IF(B45="","Enter customer",IF(C45="","Enter job",IF(COUNTIFS($C$5:$C$104,C45,$B$5:$B$104,"&lt;&gt;"&amp;B45)&gt;0,"Check customer consistency",IF(D45="","Enter bidder",IF(COUNTIFS($C$5:$C$104,C45,$D$5:$D$104,D45)&gt;1,"Check duplicate bidder for job",IF(E45="","Enter bid date",IF(F45="","Enter equipment",IF(G45="","Enter quantity",IF(H45="","Select unit",IF(I45="","Enter scope description",IF(J45="","Enter labor hours",IF(K45="","Enter bid price",IF(K45&lt;=0,"Check bid price",IF(L45="","Enter scope adjustment",IF(M45="","Enter exclusion allowance",IF(N45&lt;=0,"Check normalized total",IF(O45="","Enter lead time",IF(P45="","Assign responsibility",IF(Q45="","Set status",IF(AND(Q45="Selected",COUNTIFS($C$5:$C$104,C45,$Q$5:$Q$104,"Selected")&gt;1),"Check multiple selected bids",IF(O45&gt;Assumptions!$B$4,"Check lead time",IF(IFERROR(TODAY()-E45,0)&gt;Assumptions!$B$5,"Check bid age",IF(IFERROR(ABS(SUM(L45:M45))/K45,0)&gt;Assumptions!$B$6,"Check adjustments",IF(Q45="Clarification Needed","Follow up on clarification",IF(Q45="Received","Review received bid","Ready for comparison"))))))))))))))))))))))))))))</f>
        <v/>
      </c>
    </row>
    <row r="46" ht="34" customHeight="1">
      <c r="A46" s="15" t="n"/>
      <c r="B46" s="16" t="n"/>
      <c r="C46" s="16" t="n"/>
      <c r="D46" s="16" t="n"/>
      <c r="E46" s="17" t="n"/>
      <c r="F46" s="16" t="n"/>
      <c r="G46" s="18" t="n"/>
      <c r="H46" s="15" t="n"/>
      <c r="I46" s="16" t="n"/>
      <c r="J46" s="28" t="n"/>
      <c r="K46" s="29" t="n"/>
      <c r="L46" s="29" t="n"/>
      <c r="M46" s="29" t="n"/>
      <c r="N46" s="26">
        <f>IF(OR(K46="",L46="",M46=""),"",IFERROR(SUM(K46:M46),""))</f>
        <v/>
      </c>
      <c r="O46" s="21" t="n"/>
      <c r="P46" s="15" t="n"/>
      <c r="Q46" s="15" t="n"/>
      <c r="R46" s="26">
        <f>IF(OR(C46="",N46=""),"",IFERROR(N46-AGGREGATE(15,6,$N$5:$N$104/(($C$5:$C$104=C46)*($N$5:$N$104&gt;0)),1),""))</f>
        <v/>
      </c>
      <c r="S46" s="9">
        <f>IF(COUNTA(A46:M46,O46:Q46)=0,"",IF(A46="","Enter bid reference",IF(COUNTIF($A$5:$A$104,A46)&gt;1,"Check duplicate bid reference",IF(B46="","Enter customer",IF(C46="","Enter job",IF(COUNTIFS($C$5:$C$104,C46,$B$5:$B$104,"&lt;&gt;"&amp;B46)&gt;0,"Check customer consistency",IF(D46="","Enter bidder",IF(COUNTIFS($C$5:$C$104,C46,$D$5:$D$104,D46)&gt;1,"Check duplicate bidder for job",IF(E46="","Enter bid date",IF(F46="","Enter equipment",IF(G46="","Enter quantity",IF(H46="","Select unit",IF(I46="","Enter scope description",IF(J46="","Enter labor hours",IF(K46="","Enter bid price",IF(K46&lt;=0,"Check bid price",IF(L46="","Enter scope adjustment",IF(M46="","Enter exclusion allowance",IF(N46&lt;=0,"Check normalized total",IF(O46="","Enter lead time",IF(P46="","Assign responsibility",IF(Q46="","Set status",IF(AND(Q46="Selected",COUNTIFS($C$5:$C$104,C46,$Q$5:$Q$104,"Selected")&gt;1),"Check multiple selected bids",IF(O46&gt;Assumptions!$B$4,"Check lead time",IF(IFERROR(TODAY()-E46,0)&gt;Assumptions!$B$5,"Check bid age",IF(IFERROR(ABS(SUM(L46:M46))/K46,0)&gt;Assumptions!$B$6,"Check adjustments",IF(Q46="Clarification Needed","Follow up on clarification",IF(Q46="Received","Review received bid","Ready for comparison"))))))))))))))))))))))))))))</f>
        <v/>
      </c>
    </row>
    <row r="47" ht="34" customHeight="1">
      <c r="A47" s="15" t="n"/>
      <c r="B47" s="16" t="n"/>
      <c r="C47" s="16" t="n"/>
      <c r="D47" s="16" t="n"/>
      <c r="E47" s="17" t="n"/>
      <c r="F47" s="16" t="n"/>
      <c r="G47" s="18" t="n"/>
      <c r="H47" s="15" t="n"/>
      <c r="I47" s="16" t="n"/>
      <c r="J47" s="28" t="n"/>
      <c r="K47" s="29" t="n"/>
      <c r="L47" s="29" t="n"/>
      <c r="M47" s="29" t="n"/>
      <c r="N47" s="25">
        <f>IF(OR(K47="",L47="",M47=""),"",IFERROR(SUM(K47:M47),""))</f>
        <v/>
      </c>
      <c r="O47" s="21" t="n"/>
      <c r="P47" s="15" t="n"/>
      <c r="Q47" s="15" t="n"/>
      <c r="R47" s="25">
        <f>IF(OR(C47="",N47=""),"",IFERROR(N47-AGGREGATE(15,6,$N$5:$N$104/(($C$5:$C$104=C47)*($N$5:$N$104&gt;0)),1),""))</f>
        <v/>
      </c>
      <c r="S47" s="4">
        <f>IF(COUNTA(A47:M47,O47:Q47)=0,"",IF(A47="","Enter bid reference",IF(COUNTIF($A$5:$A$104,A47)&gt;1,"Check duplicate bid reference",IF(B47="","Enter customer",IF(C47="","Enter job",IF(COUNTIFS($C$5:$C$104,C47,$B$5:$B$104,"&lt;&gt;"&amp;B47)&gt;0,"Check customer consistency",IF(D47="","Enter bidder",IF(COUNTIFS($C$5:$C$104,C47,$D$5:$D$104,D47)&gt;1,"Check duplicate bidder for job",IF(E47="","Enter bid date",IF(F47="","Enter equipment",IF(G47="","Enter quantity",IF(H47="","Select unit",IF(I47="","Enter scope description",IF(J47="","Enter labor hours",IF(K47="","Enter bid price",IF(K47&lt;=0,"Check bid price",IF(L47="","Enter scope adjustment",IF(M47="","Enter exclusion allowance",IF(N47&lt;=0,"Check normalized total",IF(O47="","Enter lead time",IF(P47="","Assign responsibility",IF(Q47="","Set status",IF(AND(Q47="Selected",COUNTIFS($C$5:$C$104,C47,$Q$5:$Q$104,"Selected")&gt;1),"Check multiple selected bids",IF(O47&gt;Assumptions!$B$4,"Check lead time",IF(IFERROR(TODAY()-E47,0)&gt;Assumptions!$B$5,"Check bid age",IF(IFERROR(ABS(SUM(L47:M47))/K47,0)&gt;Assumptions!$B$6,"Check adjustments",IF(Q47="Clarification Needed","Follow up on clarification",IF(Q47="Received","Review received bid","Ready for comparison"))))))))))))))))))))))))))))</f>
        <v/>
      </c>
    </row>
    <row r="48" ht="34" customHeight="1">
      <c r="A48" s="15" t="n"/>
      <c r="B48" s="16" t="n"/>
      <c r="C48" s="16" t="n"/>
      <c r="D48" s="16" t="n"/>
      <c r="E48" s="17" t="n"/>
      <c r="F48" s="16" t="n"/>
      <c r="G48" s="18" t="n"/>
      <c r="H48" s="15" t="n"/>
      <c r="I48" s="16" t="n"/>
      <c r="J48" s="28" t="n"/>
      <c r="K48" s="29" t="n"/>
      <c r="L48" s="29" t="n"/>
      <c r="M48" s="29" t="n"/>
      <c r="N48" s="26">
        <f>IF(OR(K48="",L48="",M48=""),"",IFERROR(SUM(K48:M48),""))</f>
        <v/>
      </c>
      <c r="O48" s="21" t="n"/>
      <c r="P48" s="15" t="n"/>
      <c r="Q48" s="15" t="n"/>
      <c r="R48" s="26">
        <f>IF(OR(C48="",N48=""),"",IFERROR(N48-AGGREGATE(15,6,$N$5:$N$104/(($C$5:$C$104=C48)*($N$5:$N$104&gt;0)),1),""))</f>
        <v/>
      </c>
      <c r="S48" s="9">
        <f>IF(COUNTA(A48:M48,O48:Q48)=0,"",IF(A48="","Enter bid reference",IF(COUNTIF($A$5:$A$104,A48)&gt;1,"Check duplicate bid reference",IF(B48="","Enter customer",IF(C48="","Enter job",IF(COUNTIFS($C$5:$C$104,C48,$B$5:$B$104,"&lt;&gt;"&amp;B48)&gt;0,"Check customer consistency",IF(D48="","Enter bidder",IF(COUNTIFS($C$5:$C$104,C48,$D$5:$D$104,D48)&gt;1,"Check duplicate bidder for job",IF(E48="","Enter bid date",IF(F48="","Enter equipment",IF(G48="","Enter quantity",IF(H48="","Select unit",IF(I48="","Enter scope description",IF(J48="","Enter labor hours",IF(K48="","Enter bid price",IF(K48&lt;=0,"Check bid price",IF(L48="","Enter scope adjustment",IF(M48="","Enter exclusion allowance",IF(N48&lt;=0,"Check normalized total",IF(O48="","Enter lead time",IF(P48="","Assign responsibility",IF(Q48="","Set status",IF(AND(Q48="Selected",COUNTIFS($C$5:$C$104,C48,$Q$5:$Q$104,"Selected")&gt;1),"Check multiple selected bids",IF(O48&gt;Assumptions!$B$4,"Check lead time",IF(IFERROR(TODAY()-E48,0)&gt;Assumptions!$B$5,"Check bid age",IF(IFERROR(ABS(SUM(L48:M48))/K48,0)&gt;Assumptions!$B$6,"Check adjustments",IF(Q48="Clarification Needed","Follow up on clarification",IF(Q48="Received","Review received bid","Ready for comparison"))))))))))))))))))))))))))))</f>
        <v/>
      </c>
    </row>
    <row r="49" ht="34" customHeight="1">
      <c r="A49" s="15" t="n"/>
      <c r="B49" s="16" t="n"/>
      <c r="C49" s="16" t="n"/>
      <c r="D49" s="16" t="n"/>
      <c r="E49" s="17" t="n"/>
      <c r="F49" s="16" t="n"/>
      <c r="G49" s="18" t="n"/>
      <c r="H49" s="15" t="n"/>
      <c r="I49" s="16" t="n"/>
      <c r="J49" s="28" t="n"/>
      <c r="K49" s="29" t="n"/>
      <c r="L49" s="29" t="n"/>
      <c r="M49" s="29" t="n"/>
      <c r="N49" s="25">
        <f>IF(OR(K49="",L49="",M49=""),"",IFERROR(SUM(K49:M49),""))</f>
        <v/>
      </c>
      <c r="O49" s="21" t="n"/>
      <c r="P49" s="15" t="n"/>
      <c r="Q49" s="15" t="n"/>
      <c r="R49" s="25">
        <f>IF(OR(C49="",N49=""),"",IFERROR(N49-AGGREGATE(15,6,$N$5:$N$104/(($C$5:$C$104=C49)*($N$5:$N$104&gt;0)),1),""))</f>
        <v/>
      </c>
      <c r="S49" s="4">
        <f>IF(COUNTA(A49:M49,O49:Q49)=0,"",IF(A49="","Enter bid reference",IF(COUNTIF($A$5:$A$104,A49)&gt;1,"Check duplicate bid reference",IF(B49="","Enter customer",IF(C49="","Enter job",IF(COUNTIFS($C$5:$C$104,C49,$B$5:$B$104,"&lt;&gt;"&amp;B49)&gt;0,"Check customer consistency",IF(D49="","Enter bidder",IF(COUNTIFS($C$5:$C$104,C49,$D$5:$D$104,D49)&gt;1,"Check duplicate bidder for job",IF(E49="","Enter bid date",IF(F49="","Enter equipment",IF(G49="","Enter quantity",IF(H49="","Select unit",IF(I49="","Enter scope description",IF(J49="","Enter labor hours",IF(K49="","Enter bid price",IF(K49&lt;=0,"Check bid price",IF(L49="","Enter scope adjustment",IF(M49="","Enter exclusion allowance",IF(N49&lt;=0,"Check normalized total",IF(O49="","Enter lead time",IF(P49="","Assign responsibility",IF(Q49="","Set status",IF(AND(Q49="Selected",COUNTIFS($C$5:$C$104,C49,$Q$5:$Q$104,"Selected")&gt;1),"Check multiple selected bids",IF(O49&gt;Assumptions!$B$4,"Check lead time",IF(IFERROR(TODAY()-E49,0)&gt;Assumptions!$B$5,"Check bid age",IF(IFERROR(ABS(SUM(L49:M49))/K49,0)&gt;Assumptions!$B$6,"Check adjustments",IF(Q49="Clarification Needed","Follow up on clarification",IF(Q49="Received","Review received bid","Ready for comparison"))))))))))))))))))))))))))))</f>
        <v/>
      </c>
    </row>
    <row r="50" ht="34" customHeight="1">
      <c r="A50" s="15" t="n"/>
      <c r="B50" s="16" t="n"/>
      <c r="C50" s="16" t="n"/>
      <c r="D50" s="16" t="n"/>
      <c r="E50" s="17" t="n"/>
      <c r="F50" s="16" t="n"/>
      <c r="G50" s="18" t="n"/>
      <c r="H50" s="15" t="n"/>
      <c r="I50" s="16" t="n"/>
      <c r="J50" s="28" t="n"/>
      <c r="K50" s="29" t="n"/>
      <c r="L50" s="29" t="n"/>
      <c r="M50" s="29" t="n"/>
      <c r="N50" s="26">
        <f>IF(OR(K50="",L50="",M50=""),"",IFERROR(SUM(K50:M50),""))</f>
        <v/>
      </c>
      <c r="O50" s="21" t="n"/>
      <c r="P50" s="15" t="n"/>
      <c r="Q50" s="15" t="n"/>
      <c r="R50" s="26">
        <f>IF(OR(C50="",N50=""),"",IFERROR(N50-AGGREGATE(15,6,$N$5:$N$104/(($C$5:$C$104=C50)*($N$5:$N$104&gt;0)),1),""))</f>
        <v/>
      </c>
      <c r="S50" s="9">
        <f>IF(COUNTA(A50:M50,O50:Q50)=0,"",IF(A50="","Enter bid reference",IF(COUNTIF($A$5:$A$104,A50)&gt;1,"Check duplicate bid reference",IF(B50="","Enter customer",IF(C50="","Enter job",IF(COUNTIFS($C$5:$C$104,C50,$B$5:$B$104,"&lt;&gt;"&amp;B50)&gt;0,"Check customer consistency",IF(D50="","Enter bidder",IF(COUNTIFS($C$5:$C$104,C50,$D$5:$D$104,D50)&gt;1,"Check duplicate bidder for job",IF(E50="","Enter bid date",IF(F50="","Enter equipment",IF(G50="","Enter quantity",IF(H50="","Select unit",IF(I50="","Enter scope description",IF(J50="","Enter labor hours",IF(K50="","Enter bid price",IF(K50&lt;=0,"Check bid price",IF(L50="","Enter scope adjustment",IF(M50="","Enter exclusion allowance",IF(N50&lt;=0,"Check normalized total",IF(O50="","Enter lead time",IF(P50="","Assign responsibility",IF(Q50="","Set status",IF(AND(Q50="Selected",COUNTIFS($C$5:$C$104,C50,$Q$5:$Q$104,"Selected")&gt;1),"Check multiple selected bids",IF(O50&gt;Assumptions!$B$4,"Check lead time",IF(IFERROR(TODAY()-E50,0)&gt;Assumptions!$B$5,"Check bid age",IF(IFERROR(ABS(SUM(L50:M50))/K50,0)&gt;Assumptions!$B$6,"Check adjustments",IF(Q50="Clarification Needed","Follow up on clarification",IF(Q50="Received","Review received bid","Ready for comparison"))))))))))))))))))))))))))))</f>
        <v/>
      </c>
    </row>
    <row r="51" ht="34" customHeight="1">
      <c r="A51" s="15" t="n"/>
      <c r="B51" s="16" t="n"/>
      <c r="C51" s="16" t="n"/>
      <c r="D51" s="16" t="n"/>
      <c r="E51" s="17" t="n"/>
      <c r="F51" s="16" t="n"/>
      <c r="G51" s="18" t="n"/>
      <c r="H51" s="15" t="n"/>
      <c r="I51" s="16" t="n"/>
      <c r="J51" s="28" t="n"/>
      <c r="K51" s="29" t="n"/>
      <c r="L51" s="29" t="n"/>
      <c r="M51" s="29" t="n"/>
      <c r="N51" s="25">
        <f>IF(OR(K51="",L51="",M51=""),"",IFERROR(SUM(K51:M51),""))</f>
        <v/>
      </c>
      <c r="O51" s="21" t="n"/>
      <c r="P51" s="15" t="n"/>
      <c r="Q51" s="15" t="n"/>
      <c r="R51" s="25">
        <f>IF(OR(C51="",N51=""),"",IFERROR(N51-AGGREGATE(15,6,$N$5:$N$104/(($C$5:$C$104=C51)*($N$5:$N$104&gt;0)),1),""))</f>
        <v/>
      </c>
      <c r="S51" s="4">
        <f>IF(COUNTA(A51:M51,O51:Q51)=0,"",IF(A51="","Enter bid reference",IF(COUNTIF($A$5:$A$104,A51)&gt;1,"Check duplicate bid reference",IF(B51="","Enter customer",IF(C51="","Enter job",IF(COUNTIFS($C$5:$C$104,C51,$B$5:$B$104,"&lt;&gt;"&amp;B51)&gt;0,"Check customer consistency",IF(D51="","Enter bidder",IF(COUNTIFS($C$5:$C$104,C51,$D$5:$D$104,D51)&gt;1,"Check duplicate bidder for job",IF(E51="","Enter bid date",IF(F51="","Enter equipment",IF(G51="","Enter quantity",IF(H51="","Select unit",IF(I51="","Enter scope description",IF(J51="","Enter labor hours",IF(K51="","Enter bid price",IF(K51&lt;=0,"Check bid price",IF(L51="","Enter scope adjustment",IF(M51="","Enter exclusion allowance",IF(N51&lt;=0,"Check normalized total",IF(O51="","Enter lead time",IF(P51="","Assign responsibility",IF(Q51="","Set status",IF(AND(Q51="Selected",COUNTIFS($C$5:$C$104,C51,$Q$5:$Q$104,"Selected")&gt;1),"Check multiple selected bids",IF(O51&gt;Assumptions!$B$4,"Check lead time",IF(IFERROR(TODAY()-E51,0)&gt;Assumptions!$B$5,"Check bid age",IF(IFERROR(ABS(SUM(L51:M51))/K51,0)&gt;Assumptions!$B$6,"Check adjustments",IF(Q51="Clarification Needed","Follow up on clarification",IF(Q51="Received","Review received bid","Ready for comparison"))))))))))))))))))))))))))))</f>
        <v/>
      </c>
    </row>
    <row r="52" ht="34" customHeight="1">
      <c r="A52" s="15" t="n"/>
      <c r="B52" s="16" t="n"/>
      <c r="C52" s="16" t="n"/>
      <c r="D52" s="16" t="n"/>
      <c r="E52" s="17" t="n"/>
      <c r="F52" s="16" t="n"/>
      <c r="G52" s="18" t="n"/>
      <c r="H52" s="15" t="n"/>
      <c r="I52" s="16" t="n"/>
      <c r="J52" s="28" t="n"/>
      <c r="K52" s="29" t="n"/>
      <c r="L52" s="29" t="n"/>
      <c r="M52" s="29" t="n"/>
      <c r="N52" s="26">
        <f>IF(OR(K52="",L52="",M52=""),"",IFERROR(SUM(K52:M52),""))</f>
        <v/>
      </c>
      <c r="O52" s="21" t="n"/>
      <c r="P52" s="15" t="n"/>
      <c r="Q52" s="15" t="n"/>
      <c r="R52" s="26">
        <f>IF(OR(C52="",N52=""),"",IFERROR(N52-AGGREGATE(15,6,$N$5:$N$104/(($C$5:$C$104=C52)*($N$5:$N$104&gt;0)),1),""))</f>
        <v/>
      </c>
      <c r="S52" s="9">
        <f>IF(COUNTA(A52:M52,O52:Q52)=0,"",IF(A52="","Enter bid reference",IF(COUNTIF($A$5:$A$104,A52)&gt;1,"Check duplicate bid reference",IF(B52="","Enter customer",IF(C52="","Enter job",IF(COUNTIFS($C$5:$C$104,C52,$B$5:$B$104,"&lt;&gt;"&amp;B52)&gt;0,"Check customer consistency",IF(D52="","Enter bidder",IF(COUNTIFS($C$5:$C$104,C52,$D$5:$D$104,D52)&gt;1,"Check duplicate bidder for job",IF(E52="","Enter bid date",IF(F52="","Enter equipment",IF(G52="","Enter quantity",IF(H52="","Select unit",IF(I52="","Enter scope description",IF(J52="","Enter labor hours",IF(K52="","Enter bid price",IF(K52&lt;=0,"Check bid price",IF(L52="","Enter scope adjustment",IF(M52="","Enter exclusion allowance",IF(N52&lt;=0,"Check normalized total",IF(O52="","Enter lead time",IF(P52="","Assign responsibility",IF(Q52="","Set status",IF(AND(Q52="Selected",COUNTIFS($C$5:$C$104,C52,$Q$5:$Q$104,"Selected")&gt;1),"Check multiple selected bids",IF(O52&gt;Assumptions!$B$4,"Check lead time",IF(IFERROR(TODAY()-E52,0)&gt;Assumptions!$B$5,"Check bid age",IF(IFERROR(ABS(SUM(L52:M52))/K52,0)&gt;Assumptions!$B$6,"Check adjustments",IF(Q52="Clarification Needed","Follow up on clarification",IF(Q52="Received","Review received bid","Ready for comparison"))))))))))))))))))))))))))))</f>
        <v/>
      </c>
    </row>
    <row r="53" ht="34" customHeight="1">
      <c r="A53" s="15" t="n"/>
      <c r="B53" s="16" t="n"/>
      <c r="C53" s="16" t="n"/>
      <c r="D53" s="16" t="n"/>
      <c r="E53" s="17" t="n"/>
      <c r="F53" s="16" t="n"/>
      <c r="G53" s="18" t="n"/>
      <c r="H53" s="15" t="n"/>
      <c r="I53" s="16" t="n"/>
      <c r="J53" s="28" t="n"/>
      <c r="K53" s="29" t="n"/>
      <c r="L53" s="29" t="n"/>
      <c r="M53" s="29" t="n"/>
      <c r="N53" s="25">
        <f>IF(OR(K53="",L53="",M53=""),"",IFERROR(SUM(K53:M53),""))</f>
        <v/>
      </c>
      <c r="O53" s="21" t="n"/>
      <c r="P53" s="15" t="n"/>
      <c r="Q53" s="15" t="n"/>
      <c r="R53" s="25">
        <f>IF(OR(C53="",N53=""),"",IFERROR(N53-AGGREGATE(15,6,$N$5:$N$104/(($C$5:$C$104=C53)*($N$5:$N$104&gt;0)),1),""))</f>
        <v/>
      </c>
      <c r="S53" s="4">
        <f>IF(COUNTA(A53:M53,O53:Q53)=0,"",IF(A53="","Enter bid reference",IF(COUNTIF($A$5:$A$104,A53)&gt;1,"Check duplicate bid reference",IF(B53="","Enter customer",IF(C53="","Enter job",IF(COUNTIFS($C$5:$C$104,C53,$B$5:$B$104,"&lt;&gt;"&amp;B53)&gt;0,"Check customer consistency",IF(D53="","Enter bidder",IF(COUNTIFS($C$5:$C$104,C53,$D$5:$D$104,D53)&gt;1,"Check duplicate bidder for job",IF(E53="","Enter bid date",IF(F53="","Enter equipment",IF(G53="","Enter quantity",IF(H53="","Select unit",IF(I53="","Enter scope description",IF(J53="","Enter labor hours",IF(K53="","Enter bid price",IF(K53&lt;=0,"Check bid price",IF(L53="","Enter scope adjustment",IF(M53="","Enter exclusion allowance",IF(N53&lt;=0,"Check normalized total",IF(O53="","Enter lead time",IF(P53="","Assign responsibility",IF(Q53="","Set status",IF(AND(Q53="Selected",COUNTIFS($C$5:$C$104,C53,$Q$5:$Q$104,"Selected")&gt;1),"Check multiple selected bids",IF(O53&gt;Assumptions!$B$4,"Check lead time",IF(IFERROR(TODAY()-E53,0)&gt;Assumptions!$B$5,"Check bid age",IF(IFERROR(ABS(SUM(L53:M53))/K53,0)&gt;Assumptions!$B$6,"Check adjustments",IF(Q53="Clarification Needed","Follow up on clarification",IF(Q53="Received","Review received bid","Ready for comparison"))))))))))))))))))))))))))))</f>
        <v/>
      </c>
    </row>
    <row r="54" ht="34" customHeight="1">
      <c r="A54" s="15" t="n"/>
      <c r="B54" s="16" t="n"/>
      <c r="C54" s="16" t="n"/>
      <c r="D54" s="16" t="n"/>
      <c r="E54" s="17" t="n"/>
      <c r="F54" s="16" t="n"/>
      <c r="G54" s="18" t="n"/>
      <c r="H54" s="15" t="n"/>
      <c r="I54" s="16" t="n"/>
      <c r="J54" s="28" t="n"/>
      <c r="K54" s="29" t="n"/>
      <c r="L54" s="29" t="n"/>
      <c r="M54" s="29" t="n"/>
      <c r="N54" s="26">
        <f>IF(OR(K54="",L54="",M54=""),"",IFERROR(SUM(K54:M54),""))</f>
        <v/>
      </c>
      <c r="O54" s="21" t="n"/>
      <c r="P54" s="15" t="n"/>
      <c r="Q54" s="15" t="n"/>
      <c r="R54" s="26">
        <f>IF(OR(C54="",N54=""),"",IFERROR(N54-AGGREGATE(15,6,$N$5:$N$104/(($C$5:$C$104=C54)*($N$5:$N$104&gt;0)),1),""))</f>
        <v/>
      </c>
      <c r="S54" s="9">
        <f>IF(COUNTA(A54:M54,O54:Q54)=0,"",IF(A54="","Enter bid reference",IF(COUNTIF($A$5:$A$104,A54)&gt;1,"Check duplicate bid reference",IF(B54="","Enter customer",IF(C54="","Enter job",IF(COUNTIFS($C$5:$C$104,C54,$B$5:$B$104,"&lt;&gt;"&amp;B54)&gt;0,"Check customer consistency",IF(D54="","Enter bidder",IF(COUNTIFS($C$5:$C$104,C54,$D$5:$D$104,D54)&gt;1,"Check duplicate bidder for job",IF(E54="","Enter bid date",IF(F54="","Enter equipment",IF(G54="","Enter quantity",IF(H54="","Select unit",IF(I54="","Enter scope description",IF(J54="","Enter labor hours",IF(K54="","Enter bid price",IF(K54&lt;=0,"Check bid price",IF(L54="","Enter scope adjustment",IF(M54="","Enter exclusion allowance",IF(N54&lt;=0,"Check normalized total",IF(O54="","Enter lead time",IF(P54="","Assign responsibility",IF(Q54="","Set status",IF(AND(Q54="Selected",COUNTIFS($C$5:$C$104,C54,$Q$5:$Q$104,"Selected")&gt;1),"Check multiple selected bids",IF(O54&gt;Assumptions!$B$4,"Check lead time",IF(IFERROR(TODAY()-E54,0)&gt;Assumptions!$B$5,"Check bid age",IF(IFERROR(ABS(SUM(L54:M54))/K54,0)&gt;Assumptions!$B$6,"Check adjustments",IF(Q54="Clarification Needed","Follow up on clarification",IF(Q54="Received","Review received bid","Ready for comparison"))))))))))))))))))))))))))))</f>
        <v/>
      </c>
    </row>
    <row r="55" ht="34" customHeight="1">
      <c r="A55" s="15" t="n"/>
      <c r="B55" s="16" t="n"/>
      <c r="C55" s="16" t="n"/>
      <c r="D55" s="16" t="n"/>
      <c r="E55" s="17" t="n"/>
      <c r="F55" s="16" t="n"/>
      <c r="G55" s="18" t="n"/>
      <c r="H55" s="15" t="n"/>
      <c r="I55" s="16" t="n"/>
      <c r="J55" s="28" t="n"/>
      <c r="K55" s="29" t="n"/>
      <c r="L55" s="29" t="n"/>
      <c r="M55" s="29" t="n"/>
      <c r="N55" s="25">
        <f>IF(OR(K55="",L55="",M55=""),"",IFERROR(SUM(K55:M55),""))</f>
        <v/>
      </c>
      <c r="O55" s="21" t="n"/>
      <c r="P55" s="15" t="n"/>
      <c r="Q55" s="15" t="n"/>
      <c r="R55" s="25">
        <f>IF(OR(C55="",N55=""),"",IFERROR(N55-AGGREGATE(15,6,$N$5:$N$104/(($C$5:$C$104=C55)*($N$5:$N$104&gt;0)),1),""))</f>
        <v/>
      </c>
      <c r="S55" s="4">
        <f>IF(COUNTA(A55:M55,O55:Q55)=0,"",IF(A55="","Enter bid reference",IF(COUNTIF($A$5:$A$104,A55)&gt;1,"Check duplicate bid reference",IF(B55="","Enter customer",IF(C55="","Enter job",IF(COUNTIFS($C$5:$C$104,C55,$B$5:$B$104,"&lt;&gt;"&amp;B55)&gt;0,"Check customer consistency",IF(D55="","Enter bidder",IF(COUNTIFS($C$5:$C$104,C55,$D$5:$D$104,D55)&gt;1,"Check duplicate bidder for job",IF(E55="","Enter bid date",IF(F55="","Enter equipment",IF(G55="","Enter quantity",IF(H55="","Select unit",IF(I55="","Enter scope description",IF(J55="","Enter labor hours",IF(K55="","Enter bid price",IF(K55&lt;=0,"Check bid price",IF(L55="","Enter scope adjustment",IF(M55="","Enter exclusion allowance",IF(N55&lt;=0,"Check normalized total",IF(O55="","Enter lead time",IF(P55="","Assign responsibility",IF(Q55="","Set status",IF(AND(Q55="Selected",COUNTIFS($C$5:$C$104,C55,$Q$5:$Q$104,"Selected")&gt;1),"Check multiple selected bids",IF(O55&gt;Assumptions!$B$4,"Check lead time",IF(IFERROR(TODAY()-E55,0)&gt;Assumptions!$B$5,"Check bid age",IF(IFERROR(ABS(SUM(L55:M55))/K55,0)&gt;Assumptions!$B$6,"Check adjustments",IF(Q55="Clarification Needed","Follow up on clarification",IF(Q55="Received","Review received bid","Ready for comparison"))))))))))))))))))))))))))))</f>
        <v/>
      </c>
    </row>
    <row r="56" ht="34" customHeight="1">
      <c r="A56" s="15" t="n"/>
      <c r="B56" s="16" t="n"/>
      <c r="C56" s="16" t="n"/>
      <c r="D56" s="16" t="n"/>
      <c r="E56" s="17" t="n"/>
      <c r="F56" s="16" t="n"/>
      <c r="G56" s="18" t="n"/>
      <c r="H56" s="15" t="n"/>
      <c r="I56" s="16" t="n"/>
      <c r="J56" s="28" t="n"/>
      <c r="K56" s="29" t="n"/>
      <c r="L56" s="29" t="n"/>
      <c r="M56" s="29" t="n"/>
      <c r="N56" s="26">
        <f>IF(OR(K56="",L56="",M56=""),"",IFERROR(SUM(K56:M56),""))</f>
        <v/>
      </c>
      <c r="O56" s="21" t="n"/>
      <c r="P56" s="15" t="n"/>
      <c r="Q56" s="15" t="n"/>
      <c r="R56" s="26">
        <f>IF(OR(C56="",N56=""),"",IFERROR(N56-AGGREGATE(15,6,$N$5:$N$104/(($C$5:$C$104=C56)*($N$5:$N$104&gt;0)),1),""))</f>
        <v/>
      </c>
      <c r="S56" s="9">
        <f>IF(COUNTA(A56:M56,O56:Q56)=0,"",IF(A56="","Enter bid reference",IF(COUNTIF($A$5:$A$104,A56)&gt;1,"Check duplicate bid reference",IF(B56="","Enter customer",IF(C56="","Enter job",IF(COUNTIFS($C$5:$C$104,C56,$B$5:$B$104,"&lt;&gt;"&amp;B56)&gt;0,"Check customer consistency",IF(D56="","Enter bidder",IF(COUNTIFS($C$5:$C$104,C56,$D$5:$D$104,D56)&gt;1,"Check duplicate bidder for job",IF(E56="","Enter bid date",IF(F56="","Enter equipment",IF(G56="","Enter quantity",IF(H56="","Select unit",IF(I56="","Enter scope description",IF(J56="","Enter labor hours",IF(K56="","Enter bid price",IF(K56&lt;=0,"Check bid price",IF(L56="","Enter scope adjustment",IF(M56="","Enter exclusion allowance",IF(N56&lt;=0,"Check normalized total",IF(O56="","Enter lead time",IF(P56="","Assign responsibility",IF(Q56="","Set status",IF(AND(Q56="Selected",COUNTIFS($C$5:$C$104,C56,$Q$5:$Q$104,"Selected")&gt;1),"Check multiple selected bids",IF(O56&gt;Assumptions!$B$4,"Check lead time",IF(IFERROR(TODAY()-E56,0)&gt;Assumptions!$B$5,"Check bid age",IF(IFERROR(ABS(SUM(L56:M56))/K56,0)&gt;Assumptions!$B$6,"Check adjustments",IF(Q56="Clarification Needed","Follow up on clarification",IF(Q56="Received","Review received bid","Ready for comparison"))))))))))))))))))))))))))))</f>
        <v/>
      </c>
    </row>
    <row r="57" ht="34" customHeight="1">
      <c r="A57" s="15" t="n"/>
      <c r="B57" s="16" t="n"/>
      <c r="C57" s="16" t="n"/>
      <c r="D57" s="16" t="n"/>
      <c r="E57" s="17" t="n"/>
      <c r="F57" s="16" t="n"/>
      <c r="G57" s="18" t="n"/>
      <c r="H57" s="15" t="n"/>
      <c r="I57" s="16" t="n"/>
      <c r="J57" s="28" t="n"/>
      <c r="K57" s="29" t="n"/>
      <c r="L57" s="29" t="n"/>
      <c r="M57" s="29" t="n"/>
      <c r="N57" s="25">
        <f>IF(OR(K57="",L57="",M57=""),"",IFERROR(SUM(K57:M57),""))</f>
        <v/>
      </c>
      <c r="O57" s="21" t="n"/>
      <c r="P57" s="15" t="n"/>
      <c r="Q57" s="15" t="n"/>
      <c r="R57" s="25">
        <f>IF(OR(C57="",N57=""),"",IFERROR(N57-AGGREGATE(15,6,$N$5:$N$104/(($C$5:$C$104=C57)*($N$5:$N$104&gt;0)),1),""))</f>
        <v/>
      </c>
      <c r="S57" s="4">
        <f>IF(COUNTA(A57:M57,O57:Q57)=0,"",IF(A57="","Enter bid reference",IF(COUNTIF($A$5:$A$104,A57)&gt;1,"Check duplicate bid reference",IF(B57="","Enter customer",IF(C57="","Enter job",IF(COUNTIFS($C$5:$C$104,C57,$B$5:$B$104,"&lt;&gt;"&amp;B57)&gt;0,"Check customer consistency",IF(D57="","Enter bidder",IF(COUNTIFS($C$5:$C$104,C57,$D$5:$D$104,D57)&gt;1,"Check duplicate bidder for job",IF(E57="","Enter bid date",IF(F57="","Enter equipment",IF(G57="","Enter quantity",IF(H57="","Select unit",IF(I57="","Enter scope description",IF(J57="","Enter labor hours",IF(K57="","Enter bid price",IF(K57&lt;=0,"Check bid price",IF(L57="","Enter scope adjustment",IF(M57="","Enter exclusion allowance",IF(N57&lt;=0,"Check normalized total",IF(O57="","Enter lead time",IF(P57="","Assign responsibility",IF(Q57="","Set status",IF(AND(Q57="Selected",COUNTIFS($C$5:$C$104,C57,$Q$5:$Q$104,"Selected")&gt;1),"Check multiple selected bids",IF(O57&gt;Assumptions!$B$4,"Check lead time",IF(IFERROR(TODAY()-E57,0)&gt;Assumptions!$B$5,"Check bid age",IF(IFERROR(ABS(SUM(L57:M57))/K57,0)&gt;Assumptions!$B$6,"Check adjustments",IF(Q57="Clarification Needed","Follow up on clarification",IF(Q57="Received","Review received bid","Ready for comparison"))))))))))))))))))))))))))))</f>
        <v/>
      </c>
    </row>
    <row r="58" ht="34" customHeight="1">
      <c r="A58" s="15" t="n"/>
      <c r="B58" s="16" t="n"/>
      <c r="C58" s="16" t="n"/>
      <c r="D58" s="16" t="n"/>
      <c r="E58" s="17" t="n"/>
      <c r="F58" s="16" t="n"/>
      <c r="G58" s="18" t="n"/>
      <c r="H58" s="15" t="n"/>
      <c r="I58" s="16" t="n"/>
      <c r="J58" s="28" t="n"/>
      <c r="K58" s="29" t="n"/>
      <c r="L58" s="29" t="n"/>
      <c r="M58" s="29" t="n"/>
      <c r="N58" s="26">
        <f>IF(OR(K58="",L58="",M58=""),"",IFERROR(SUM(K58:M58),""))</f>
        <v/>
      </c>
      <c r="O58" s="21" t="n"/>
      <c r="P58" s="15" t="n"/>
      <c r="Q58" s="15" t="n"/>
      <c r="R58" s="26">
        <f>IF(OR(C58="",N58=""),"",IFERROR(N58-AGGREGATE(15,6,$N$5:$N$104/(($C$5:$C$104=C58)*($N$5:$N$104&gt;0)),1),""))</f>
        <v/>
      </c>
      <c r="S58" s="9">
        <f>IF(COUNTA(A58:M58,O58:Q58)=0,"",IF(A58="","Enter bid reference",IF(COUNTIF($A$5:$A$104,A58)&gt;1,"Check duplicate bid reference",IF(B58="","Enter customer",IF(C58="","Enter job",IF(COUNTIFS($C$5:$C$104,C58,$B$5:$B$104,"&lt;&gt;"&amp;B58)&gt;0,"Check customer consistency",IF(D58="","Enter bidder",IF(COUNTIFS($C$5:$C$104,C58,$D$5:$D$104,D58)&gt;1,"Check duplicate bidder for job",IF(E58="","Enter bid date",IF(F58="","Enter equipment",IF(G58="","Enter quantity",IF(H58="","Select unit",IF(I58="","Enter scope description",IF(J58="","Enter labor hours",IF(K58="","Enter bid price",IF(K58&lt;=0,"Check bid price",IF(L58="","Enter scope adjustment",IF(M58="","Enter exclusion allowance",IF(N58&lt;=0,"Check normalized total",IF(O58="","Enter lead time",IF(P58="","Assign responsibility",IF(Q58="","Set status",IF(AND(Q58="Selected",COUNTIFS($C$5:$C$104,C58,$Q$5:$Q$104,"Selected")&gt;1),"Check multiple selected bids",IF(O58&gt;Assumptions!$B$4,"Check lead time",IF(IFERROR(TODAY()-E58,0)&gt;Assumptions!$B$5,"Check bid age",IF(IFERROR(ABS(SUM(L58:M58))/K58,0)&gt;Assumptions!$B$6,"Check adjustments",IF(Q58="Clarification Needed","Follow up on clarification",IF(Q58="Received","Review received bid","Ready for comparison"))))))))))))))))))))))))))))</f>
        <v/>
      </c>
    </row>
    <row r="59" ht="34" customHeight="1">
      <c r="A59" s="15" t="n"/>
      <c r="B59" s="16" t="n"/>
      <c r="C59" s="16" t="n"/>
      <c r="D59" s="16" t="n"/>
      <c r="E59" s="17" t="n"/>
      <c r="F59" s="16" t="n"/>
      <c r="G59" s="18" t="n"/>
      <c r="H59" s="15" t="n"/>
      <c r="I59" s="16" t="n"/>
      <c r="J59" s="28" t="n"/>
      <c r="K59" s="29" t="n"/>
      <c r="L59" s="29" t="n"/>
      <c r="M59" s="29" t="n"/>
      <c r="N59" s="25">
        <f>IF(OR(K59="",L59="",M59=""),"",IFERROR(SUM(K59:M59),""))</f>
        <v/>
      </c>
      <c r="O59" s="21" t="n"/>
      <c r="P59" s="15" t="n"/>
      <c r="Q59" s="15" t="n"/>
      <c r="R59" s="25">
        <f>IF(OR(C59="",N59=""),"",IFERROR(N59-AGGREGATE(15,6,$N$5:$N$104/(($C$5:$C$104=C59)*($N$5:$N$104&gt;0)),1),""))</f>
        <v/>
      </c>
      <c r="S59" s="4">
        <f>IF(COUNTA(A59:M59,O59:Q59)=0,"",IF(A59="","Enter bid reference",IF(COUNTIF($A$5:$A$104,A59)&gt;1,"Check duplicate bid reference",IF(B59="","Enter customer",IF(C59="","Enter job",IF(COUNTIFS($C$5:$C$104,C59,$B$5:$B$104,"&lt;&gt;"&amp;B59)&gt;0,"Check customer consistency",IF(D59="","Enter bidder",IF(COUNTIFS($C$5:$C$104,C59,$D$5:$D$104,D59)&gt;1,"Check duplicate bidder for job",IF(E59="","Enter bid date",IF(F59="","Enter equipment",IF(G59="","Enter quantity",IF(H59="","Select unit",IF(I59="","Enter scope description",IF(J59="","Enter labor hours",IF(K59="","Enter bid price",IF(K59&lt;=0,"Check bid price",IF(L59="","Enter scope adjustment",IF(M59="","Enter exclusion allowance",IF(N59&lt;=0,"Check normalized total",IF(O59="","Enter lead time",IF(P59="","Assign responsibility",IF(Q59="","Set status",IF(AND(Q59="Selected",COUNTIFS($C$5:$C$104,C59,$Q$5:$Q$104,"Selected")&gt;1),"Check multiple selected bids",IF(O59&gt;Assumptions!$B$4,"Check lead time",IF(IFERROR(TODAY()-E59,0)&gt;Assumptions!$B$5,"Check bid age",IF(IFERROR(ABS(SUM(L59:M59))/K59,0)&gt;Assumptions!$B$6,"Check adjustments",IF(Q59="Clarification Needed","Follow up on clarification",IF(Q59="Received","Review received bid","Ready for comparison"))))))))))))))))))))))))))))</f>
        <v/>
      </c>
    </row>
    <row r="60" ht="34" customHeight="1">
      <c r="A60" s="15" t="n"/>
      <c r="B60" s="16" t="n"/>
      <c r="C60" s="16" t="n"/>
      <c r="D60" s="16" t="n"/>
      <c r="E60" s="17" t="n"/>
      <c r="F60" s="16" t="n"/>
      <c r="G60" s="18" t="n"/>
      <c r="H60" s="15" t="n"/>
      <c r="I60" s="16" t="n"/>
      <c r="J60" s="28" t="n"/>
      <c r="K60" s="29" t="n"/>
      <c r="L60" s="29" t="n"/>
      <c r="M60" s="29" t="n"/>
      <c r="N60" s="26">
        <f>IF(OR(K60="",L60="",M60=""),"",IFERROR(SUM(K60:M60),""))</f>
        <v/>
      </c>
      <c r="O60" s="21" t="n"/>
      <c r="P60" s="15" t="n"/>
      <c r="Q60" s="15" t="n"/>
      <c r="R60" s="26">
        <f>IF(OR(C60="",N60=""),"",IFERROR(N60-AGGREGATE(15,6,$N$5:$N$104/(($C$5:$C$104=C60)*($N$5:$N$104&gt;0)),1),""))</f>
        <v/>
      </c>
      <c r="S60" s="9">
        <f>IF(COUNTA(A60:M60,O60:Q60)=0,"",IF(A60="","Enter bid reference",IF(COUNTIF($A$5:$A$104,A60)&gt;1,"Check duplicate bid reference",IF(B60="","Enter customer",IF(C60="","Enter job",IF(COUNTIFS($C$5:$C$104,C60,$B$5:$B$104,"&lt;&gt;"&amp;B60)&gt;0,"Check customer consistency",IF(D60="","Enter bidder",IF(COUNTIFS($C$5:$C$104,C60,$D$5:$D$104,D60)&gt;1,"Check duplicate bidder for job",IF(E60="","Enter bid date",IF(F60="","Enter equipment",IF(G60="","Enter quantity",IF(H60="","Select unit",IF(I60="","Enter scope description",IF(J60="","Enter labor hours",IF(K60="","Enter bid price",IF(K60&lt;=0,"Check bid price",IF(L60="","Enter scope adjustment",IF(M60="","Enter exclusion allowance",IF(N60&lt;=0,"Check normalized total",IF(O60="","Enter lead time",IF(P60="","Assign responsibility",IF(Q60="","Set status",IF(AND(Q60="Selected",COUNTIFS($C$5:$C$104,C60,$Q$5:$Q$104,"Selected")&gt;1),"Check multiple selected bids",IF(O60&gt;Assumptions!$B$4,"Check lead time",IF(IFERROR(TODAY()-E60,0)&gt;Assumptions!$B$5,"Check bid age",IF(IFERROR(ABS(SUM(L60:M60))/K60,0)&gt;Assumptions!$B$6,"Check adjustments",IF(Q60="Clarification Needed","Follow up on clarification",IF(Q60="Received","Review received bid","Ready for comparison"))))))))))))))))))))))))))))</f>
        <v/>
      </c>
    </row>
    <row r="61" ht="34" customHeight="1">
      <c r="A61" s="15" t="n"/>
      <c r="B61" s="16" t="n"/>
      <c r="C61" s="16" t="n"/>
      <c r="D61" s="16" t="n"/>
      <c r="E61" s="17" t="n"/>
      <c r="F61" s="16" t="n"/>
      <c r="G61" s="18" t="n"/>
      <c r="H61" s="15" t="n"/>
      <c r="I61" s="16" t="n"/>
      <c r="J61" s="28" t="n"/>
      <c r="K61" s="29" t="n"/>
      <c r="L61" s="29" t="n"/>
      <c r="M61" s="29" t="n"/>
      <c r="N61" s="25">
        <f>IF(OR(K61="",L61="",M61=""),"",IFERROR(SUM(K61:M61),""))</f>
        <v/>
      </c>
      <c r="O61" s="21" t="n"/>
      <c r="P61" s="15" t="n"/>
      <c r="Q61" s="15" t="n"/>
      <c r="R61" s="25">
        <f>IF(OR(C61="",N61=""),"",IFERROR(N61-AGGREGATE(15,6,$N$5:$N$104/(($C$5:$C$104=C61)*($N$5:$N$104&gt;0)),1),""))</f>
        <v/>
      </c>
      <c r="S61" s="4">
        <f>IF(COUNTA(A61:M61,O61:Q61)=0,"",IF(A61="","Enter bid reference",IF(COUNTIF($A$5:$A$104,A61)&gt;1,"Check duplicate bid reference",IF(B61="","Enter customer",IF(C61="","Enter job",IF(COUNTIFS($C$5:$C$104,C61,$B$5:$B$104,"&lt;&gt;"&amp;B61)&gt;0,"Check customer consistency",IF(D61="","Enter bidder",IF(COUNTIFS($C$5:$C$104,C61,$D$5:$D$104,D61)&gt;1,"Check duplicate bidder for job",IF(E61="","Enter bid date",IF(F61="","Enter equipment",IF(G61="","Enter quantity",IF(H61="","Select unit",IF(I61="","Enter scope description",IF(J61="","Enter labor hours",IF(K61="","Enter bid price",IF(K61&lt;=0,"Check bid price",IF(L61="","Enter scope adjustment",IF(M61="","Enter exclusion allowance",IF(N61&lt;=0,"Check normalized total",IF(O61="","Enter lead time",IF(P61="","Assign responsibility",IF(Q61="","Set status",IF(AND(Q61="Selected",COUNTIFS($C$5:$C$104,C61,$Q$5:$Q$104,"Selected")&gt;1),"Check multiple selected bids",IF(O61&gt;Assumptions!$B$4,"Check lead time",IF(IFERROR(TODAY()-E61,0)&gt;Assumptions!$B$5,"Check bid age",IF(IFERROR(ABS(SUM(L61:M61))/K61,0)&gt;Assumptions!$B$6,"Check adjustments",IF(Q61="Clarification Needed","Follow up on clarification",IF(Q61="Received","Review received bid","Ready for comparison"))))))))))))))))))))))))))))</f>
        <v/>
      </c>
    </row>
    <row r="62" ht="34" customHeight="1">
      <c r="A62" s="15" t="n"/>
      <c r="B62" s="16" t="n"/>
      <c r="C62" s="16" t="n"/>
      <c r="D62" s="16" t="n"/>
      <c r="E62" s="17" t="n"/>
      <c r="F62" s="16" t="n"/>
      <c r="G62" s="18" t="n"/>
      <c r="H62" s="15" t="n"/>
      <c r="I62" s="16" t="n"/>
      <c r="J62" s="28" t="n"/>
      <c r="K62" s="29" t="n"/>
      <c r="L62" s="29" t="n"/>
      <c r="M62" s="29" t="n"/>
      <c r="N62" s="26">
        <f>IF(OR(K62="",L62="",M62=""),"",IFERROR(SUM(K62:M62),""))</f>
        <v/>
      </c>
      <c r="O62" s="21" t="n"/>
      <c r="P62" s="15" t="n"/>
      <c r="Q62" s="15" t="n"/>
      <c r="R62" s="26">
        <f>IF(OR(C62="",N62=""),"",IFERROR(N62-AGGREGATE(15,6,$N$5:$N$104/(($C$5:$C$104=C62)*($N$5:$N$104&gt;0)),1),""))</f>
        <v/>
      </c>
      <c r="S62" s="9">
        <f>IF(COUNTA(A62:M62,O62:Q62)=0,"",IF(A62="","Enter bid reference",IF(COUNTIF($A$5:$A$104,A62)&gt;1,"Check duplicate bid reference",IF(B62="","Enter customer",IF(C62="","Enter job",IF(COUNTIFS($C$5:$C$104,C62,$B$5:$B$104,"&lt;&gt;"&amp;B62)&gt;0,"Check customer consistency",IF(D62="","Enter bidder",IF(COUNTIFS($C$5:$C$104,C62,$D$5:$D$104,D62)&gt;1,"Check duplicate bidder for job",IF(E62="","Enter bid date",IF(F62="","Enter equipment",IF(G62="","Enter quantity",IF(H62="","Select unit",IF(I62="","Enter scope description",IF(J62="","Enter labor hours",IF(K62="","Enter bid price",IF(K62&lt;=0,"Check bid price",IF(L62="","Enter scope adjustment",IF(M62="","Enter exclusion allowance",IF(N62&lt;=0,"Check normalized total",IF(O62="","Enter lead time",IF(P62="","Assign responsibility",IF(Q62="","Set status",IF(AND(Q62="Selected",COUNTIFS($C$5:$C$104,C62,$Q$5:$Q$104,"Selected")&gt;1),"Check multiple selected bids",IF(O62&gt;Assumptions!$B$4,"Check lead time",IF(IFERROR(TODAY()-E62,0)&gt;Assumptions!$B$5,"Check bid age",IF(IFERROR(ABS(SUM(L62:M62))/K62,0)&gt;Assumptions!$B$6,"Check adjustments",IF(Q62="Clarification Needed","Follow up on clarification",IF(Q62="Received","Review received bid","Ready for comparison"))))))))))))))))))))))))))))</f>
        <v/>
      </c>
    </row>
    <row r="63" ht="34" customHeight="1">
      <c r="A63" s="15" t="n"/>
      <c r="B63" s="16" t="n"/>
      <c r="C63" s="16" t="n"/>
      <c r="D63" s="16" t="n"/>
      <c r="E63" s="17" t="n"/>
      <c r="F63" s="16" t="n"/>
      <c r="G63" s="18" t="n"/>
      <c r="H63" s="15" t="n"/>
      <c r="I63" s="16" t="n"/>
      <c r="J63" s="28" t="n"/>
      <c r="K63" s="29" t="n"/>
      <c r="L63" s="29" t="n"/>
      <c r="M63" s="29" t="n"/>
      <c r="N63" s="25">
        <f>IF(OR(K63="",L63="",M63=""),"",IFERROR(SUM(K63:M63),""))</f>
        <v/>
      </c>
      <c r="O63" s="21" t="n"/>
      <c r="P63" s="15" t="n"/>
      <c r="Q63" s="15" t="n"/>
      <c r="R63" s="25">
        <f>IF(OR(C63="",N63=""),"",IFERROR(N63-AGGREGATE(15,6,$N$5:$N$104/(($C$5:$C$104=C63)*($N$5:$N$104&gt;0)),1),""))</f>
        <v/>
      </c>
      <c r="S63" s="4">
        <f>IF(COUNTA(A63:M63,O63:Q63)=0,"",IF(A63="","Enter bid reference",IF(COUNTIF($A$5:$A$104,A63)&gt;1,"Check duplicate bid reference",IF(B63="","Enter customer",IF(C63="","Enter job",IF(COUNTIFS($C$5:$C$104,C63,$B$5:$B$104,"&lt;&gt;"&amp;B63)&gt;0,"Check customer consistency",IF(D63="","Enter bidder",IF(COUNTIFS($C$5:$C$104,C63,$D$5:$D$104,D63)&gt;1,"Check duplicate bidder for job",IF(E63="","Enter bid date",IF(F63="","Enter equipment",IF(G63="","Enter quantity",IF(H63="","Select unit",IF(I63="","Enter scope description",IF(J63="","Enter labor hours",IF(K63="","Enter bid price",IF(K63&lt;=0,"Check bid price",IF(L63="","Enter scope adjustment",IF(M63="","Enter exclusion allowance",IF(N63&lt;=0,"Check normalized total",IF(O63="","Enter lead time",IF(P63="","Assign responsibility",IF(Q63="","Set status",IF(AND(Q63="Selected",COUNTIFS($C$5:$C$104,C63,$Q$5:$Q$104,"Selected")&gt;1),"Check multiple selected bids",IF(O63&gt;Assumptions!$B$4,"Check lead time",IF(IFERROR(TODAY()-E63,0)&gt;Assumptions!$B$5,"Check bid age",IF(IFERROR(ABS(SUM(L63:M63))/K63,0)&gt;Assumptions!$B$6,"Check adjustments",IF(Q63="Clarification Needed","Follow up on clarification",IF(Q63="Received","Review received bid","Ready for comparison"))))))))))))))))))))))))))))</f>
        <v/>
      </c>
    </row>
    <row r="64" ht="34" customHeight="1">
      <c r="A64" s="15" t="n"/>
      <c r="B64" s="16" t="n"/>
      <c r="C64" s="16" t="n"/>
      <c r="D64" s="16" t="n"/>
      <c r="E64" s="17" t="n"/>
      <c r="F64" s="16" t="n"/>
      <c r="G64" s="18" t="n"/>
      <c r="H64" s="15" t="n"/>
      <c r="I64" s="16" t="n"/>
      <c r="J64" s="28" t="n"/>
      <c r="K64" s="29" t="n"/>
      <c r="L64" s="29" t="n"/>
      <c r="M64" s="29" t="n"/>
      <c r="N64" s="26">
        <f>IF(OR(K64="",L64="",M64=""),"",IFERROR(SUM(K64:M64),""))</f>
        <v/>
      </c>
      <c r="O64" s="21" t="n"/>
      <c r="P64" s="15" t="n"/>
      <c r="Q64" s="15" t="n"/>
      <c r="R64" s="26">
        <f>IF(OR(C64="",N64=""),"",IFERROR(N64-AGGREGATE(15,6,$N$5:$N$104/(($C$5:$C$104=C64)*($N$5:$N$104&gt;0)),1),""))</f>
        <v/>
      </c>
      <c r="S64" s="9">
        <f>IF(COUNTA(A64:M64,O64:Q64)=0,"",IF(A64="","Enter bid reference",IF(COUNTIF($A$5:$A$104,A64)&gt;1,"Check duplicate bid reference",IF(B64="","Enter customer",IF(C64="","Enter job",IF(COUNTIFS($C$5:$C$104,C64,$B$5:$B$104,"&lt;&gt;"&amp;B64)&gt;0,"Check customer consistency",IF(D64="","Enter bidder",IF(COUNTIFS($C$5:$C$104,C64,$D$5:$D$104,D64)&gt;1,"Check duplicate bidder for job",IF(E64="","Enter bid date",IF(F64="","Enter equipment",IF(G64="","Enter quantity",IF(H64="","Select unit",IF(I64="","Enter scope description",IF(J64="","Enter labor hours",IF(K64="","Enter bid price",IF(K64&lt;=0,"Check bid price",IF(L64="","Enter scope adjustment",IF(M64="","Enter exclusion allowance",IF(N64&lt;=0,"Check normalized total",IF(O64="","Enter lead time",IF(P64="","Assign responsibility",IF(Q64="","Set status",IF(AND(Q64="Selected",COUNTIFS($C$5:$C$104,C64,$Q$5:$Q$104,"Selected")&gt;1),"Check multiple selected bids",IF(O64&gt;Assumptions!$B$4,"Check lead time",IF(IFERROR(TODAY()-E64,0)&gt;Assumptions!$B$5,"Check bid age",IF(IFERROR(ABS(SUM(L64:M64))/K64,0)&gt;Assumptions!$B$6,"Check adjustments",IF(Q64="Clarification Needed","Follow up on clarification",IF(Q64="Received","Review received bid","Ready for comparison"))))))))))))))))))))))))))))</f>
        <v/>
      </c>
    </row>
    <row r="65" ht="34" customHeight="1">
      <c r="A65" s="15" t="n"/>
      <c r="B65" s="16" t="n"/>
      <c r="C65" s="16" t="n"/>
      <c r="D65" s="16" t="n"/>
      <c r="E65" s="17" t="n"/>
      <c r="F65" s="16" t="n"/>
      <c r="G65" s="18" t="n"/>
      <c r="H65" s="15" t="n"/>
      <c r="I65" s="16" t="n"/>
      <c r="J65" s="28" t="n"/>
      <c r="K65" s="29" t="n"/>
      <c r="L65" s="29" t="n"/>
      <c r="M65" s="29" t="n"/>
      <c r="N65" s="25">
        <f>IF(OR(K65="",L65="",M65=""),"",IFERROR(SUM(K65:M65),""))</f>
        <v/>
      </c>
      <c r="O65" s="21" t="n"/>
      <c r="P65" s="15" t="n"/>
      <c r="Q65" s="15" t="n"/>
      <c r="R65" s="25">
        <f>IF(OR(C65="",N65=""),"",IFERROR(N65-AGGREGATE(15,6,$N$5:$N$104/(($C$5:$C$104=C65)*($N$5:$N$104&gt;0)),1),""))</f>
        <v/>
      </c>
      <c r="S65" s="4">
        <f>IF(COUNTA(A65:M65,O65:Q65)=0,"",IF(A65="","Enter bid reference",IF(COUNTIF($A$5:$A$104,A65)&gt;1,"Check duplicate bid reference",IF(B65="","Enter customer",IF(C65="","Enter job",IF(COUNTIFS($C$5:$C$104,C65,$B$5:$B$104,"&lt;&gt;"&amp;B65)&gt;0,"Check customer consistency",IF(D65="","Enter bidder",IF(COUNTIFS($C$5:$C$104,C65,$D$5:$D$104,D65)&gt;1,"Check duplicate bidder for job",IF(E65="","Enter bid date",IF(F65="","Enter equipment",IF(G65="","Enter quantity",IF(H65="","Select unit",IF(I65="","Enter scope description",IF(J65="","Enter labor hours",IF(K65="","Enter bid price",IF(K65&lt;=0,"Check bid price",IF(L65="","Enter scope adjustment",IF(M65="","Enter exclusion allowance",IF(N65&lt;=0,"Check normalized total",IF(O65="","Enter lead time",IF(P65="","Assign responsibility",IF(Q65="","Set status",IF(AND(Q65="Selected",COUNTIFS($C$5:$C$104,C65,$Q$5:$Q$104,"Selected")&gt;1),"Check multiple selected bids",IF(O65&gt;Assumptions!$B$4,"Check lead time",IF(IFERROR(TODAY()-E65,0)&gt;Assumptions!$B$5,"Check bid age",IF(IFERROR(ABS(SUM(L65:M65))/K65,0)&gt;Assumptions!$B$6,"Check adjustments",IF(Q65="Clarification Needed","Follow up on clarification",IF(Q65="Received","Review received bid","Ready for comparison"))))))))))))))))))))))))))))</f>
        <v/>
      </c>
    </row>
    <row r="66" ht="34" customHeight="1">
      <c r="A66" s="15" t="n"/>
      <c r="B66" s="16" t="n"/>
      <c r="C66" s="16" t="n"/>
      <c r="D66" s="16" t="n"/>
      <c r="E66" s="17" t="n"/>
      <c r="F66" s="16" t="n"/>
      <c r="G66" s="18" t="n"/>
      <c r="H66" s="15" t="n"/>
      <c r="I66" s="16" t="n"/>
      <c r="J66" s="28" t="n"/>
      <c r="K66" s="29" t="n"/>
      <c r="L66" s="29" t="n"/>
      <c r="M66" s="29" t="n"/>
      <c r="N66" s="26">
        <f>IF(OR(K66="",L66="",M66=""),"",IFERROR(SUM(K66:M66),""))</f>
        <v/>
      </c>
      <c r="O66" s="21" t="n"/>
      <c r="P66" s="15" t="n"/>
      <c r="Q66" s="15" t="n"/>
      <c r="R66" s="26">
        <f>IF(OR(C66="",N66=""),"",IFERROR(N66-AGGREGATE(15,6,$N$5:$N$104/(($C$5:$C$104=C66)*($N$5:$N$104&gt;0)),1),""))</f>
        <v/>
      </c>
      <c r="S66" s="9">
        <f>IF(COUNTA(A66:M66,O66:Q66)=0,"",IF(A66="","Enter bid reference",IF(COUNTIF($A$5:$A$104,A66)&gt;1,"Check duplicate bid reference",IF(B66="","Enter customer",IF(C66="","Enter job",IF(COUNTIFS($C$5:$C$104,C66,$B$5:$B$104,"&lt;&gt;"&amp;B66)&gt;0,"Check customer consistency",IF(D66="","Enter bidder",IF(COUNTIFS($C$5:$C$104,C66,$D$5:$D$104,D66)&gt;1,"Check duplicate bidder for job",IF(E66="","Enter bid date",IF(F66="","Enter equipment",IF(G66="","Enter quantity",IF(H66="","Select unit",IF(I66="","Enter scope description",IF(J66="","Enter labor hours",IF(K66="","Enter bid price",IF(K66&lt;=0,"Check bid price",IF(L66="","Enter scope adjustment",IF(M66="","Enter exclusion allowance",IF(N66&lt;=0,"Check normalized total",IF(O66="","Enter lead time",IF(P66="","Assign responsibility",IF(Q66="","Set status",IF(AND(Q66="Selected",COUNTIFS($C$5:$C$104,C66,$Q$5:$Q$104,"Selected")&gt;1),"Check multiple selected bids",IF(O66&gt;Assumptions!$B$4,"Check lead time",IF(IFERROR(TODAY()-E66,0)&gt;Assumptions!$B$5,"Check bid age",IF(IFERROR(ABS(SUM(L66:M66))/K66,0)&gt;Assumptions!$B$6,"Check adjustments",IF(Q66="Clarification Needed","Follow up on clarification",IF(Q66="Received","Review received bid","Ready for comparison"))))))))))))))))))))))))))))</f>
        <v/>
      </c>
    </row>
    <row r="67" ht="34" customHeight="1">
      <c r="A67" s="15" t="n"/>
      <c r="B67" s="16" t="n"/>
      <c r="C67" s="16" t="n"/>
      <c r="D67" s="16" t="n"/>
      <c r="E67" s="17" t="n"/>
      <c r="F67" s="16" t="n"/>
      <c r="G67" s="18" t="n"/>
      <c r="H67" s="15" t="n"/>
      <c r="I67" s="16" t="n"/>
      <c r="J67" s="28" t="n"/>
      <c r="K67" s="29" t="n"/>
      <c r="L67" s="29" t="n"/>
      <c r="M67" s="29" t="n"/>
      <c r="N67" s="25">
        <f>IF(OR(K67="",L67="",M67=""),"",IFERROR(SUM(K67:M67),""))</f>
        <v/>
      </c>
      <c r="O67" s="21" t="n"/>
      <c r="P67" s="15" t="n"/>
      <c r="Q67" s="15" t="n"/>
      <c r="R67" s="25">
        <f>IF(OR(C67="",N67=""),"",IFERROR(N67-AGGREGATE(15,6,$N$5:$N$104/(($C$5:$C$104=C67)*($N$5:$N$104&gt;0)),1),""))</f>
        <v/>
      </c>
      <c r="S67" s="4">
        <f>IF(COUNTA(A67:M67,O67:Q67)=0,"",IF(A67="","Enter bid reference",IF(COUNTIF($A$5:$A$104,A67)&gt;1,"Check duplicate bid reference",IF(B67="","Enter customer",IF(C67="","Enter job",IF(COUNTIFS($C$5:$C$104,C67,$B$5:$B$104,"&lt;&gt;"&amp;B67)&gt;0,"Check customer consistency",IF(D67="","Enter bidder",IF(COUNTIFS($C$5:$C$104,C67,$D$5:$D$104,D67)&gt;1,"Check duplicate bidder for job",IF(E67="","Enter bid date",IF(F67="","Enter equipment",IF(G67="","Enter quantity",IF(H67="","Select unit",IF(I67="","Enter scope description",IF(J67="","Enter labor hours",IF(K67="","Enter bid price",IF(K67&lt;=0,"Check bid price",IF(L67="","Enter scope adjustment",IF(M67="","Enter exclusion allowance",IF(N67&lt;=0,"Check normalized total",IF(O67="","Enter lead time",IF(P67="","Assign responsibility",IF(Q67="","Set status",IF(AND(Q67="Selected",COUNTIFS($C$5:$C$104,C67,$Q$5:$Q$104,"Selected")&gt;1),"Check multiple selected bids",IF(O67&gt;Assumptions!$B$4,"Check lead time",IF(IFERROR(TODAY()-E67,0)&gt;Assumptions!$B$5,"Check bid age",IF(IFERROR(ABS(SUM(L67:M67))/K67,0)&gt;Assumptions!$B$6,"Check adjustments",IF(Q67="Clarification Needed","Follow up on clarification",IF(Q67="Received","Review received bid","Ready for comparison"))))))))))))))))))))))))))))</f>
        <v/>
      </c>
    </row>
    <row r="68" ht="34" customHeight="1">
      <c r="A68" s="15" t="n"/>
      <c r="B68" s="16" t="n"/>
      <c r="C68" s="16" t="n"/>
      <c r="D68" s="16" t="n"/>
      <c r="E68" s="17" t="n"/>
      <c r="F68" s="16" t="n"/>
      <c r="G68" s="18" t="n"/>
      <c r="H68" s="15" t="n"/>
      <c r="I68" s="16" t="n"/>
      <c r="J68" s="28" t="n"/>
      <c r="K68" s="29" t="n"/>
      <c r="L68" s="29" t="n"/>
      <c r="M68" s="29" t="n"/>
      <c r="N68" s="26">
        <f>IF(OR(K68="",L68="",M68=""),"",IFERROR(SUM(K68:M68),""))</f>
        <v/>
      </c>
      <c r="O68" s="21" t="n"/>
      <c r="P68" s="15" t="n"/>
      <c r="Q68" s="15" t="n"/>
      <c r="R68" s="26">
        <f>IF(OR(C68="",N68=""),"",IFERROR(N68-AGGREGATE(15,6,$N$5:$N$104/(($C$5:$C$104=C68)*($N$5:$N$104&gt;0)),1),""))</f>
        <v/>
      </c>
      <c r="S68" s="9">
        <f>IF(COUNTA(A68:M68,O68:Q68)=0,"",IF(A68="","Enter bid reference",IF(COUNTIF($A$5:$A$104,A68)&gt;1,"Check duplicate bid reference",IF(B68="","Enter customer",IF(C68="","Enter job",IF(COUNTIFS($C$5:$C$104,C68,$B$5:$B$104,"&lt;&gt;"&amp;B68)&gt;0,"Check customer consistency",IF(D68="","Enter bidder",IF(COUNTIFS($C$5:$C$104,C68,$D$5:$D$104,D68)&gt;1,"Check duplicate bidder for job",IF(E68="","Enter bid date",IF(F68="","Enter equipment",IF(G68="","Enter quantity",IF(H68="","Select unit",IF(I68="","Enter scope description",IF(J68="","Enter labor hours",IF(K68="","Enter bid price",IF(K68&lt;=0,"Check bid price",IF(L68="","Enter scope adjustment",IF(M68="","Enter exclusion allowance",IF(N68&lt;=0,"Check normalized total",IF(O68="","Enter lead time",IF(P68="","Assign responsibility",IF(Q68="","Set status",IF(AND(Q68="Selected",COUNTIFS($C$5:$C$104,C68,$Q$5:$Q$104,"Selected")&gt;1),"Check multiple selected bids",IF(O68&gt;Assumptions!$B$4,"Check lead time",IF(IFERROR(TODAY()-E68,0)&gt;Assumptions!$B$5,"Check bid age",IF(IFERROR(ABS(SUM(L68:M68))/K68,0)&gt;Assumptions!$B$6,"Check adjustments",IF(Q68="Clarification Needed","Follow up on clarification",IF(Q68="Received","Review received bid","Ready for comparison"))))))))))))))))))))))))))))</f>
        <v/>
      </c>
    </row>
    <row r="69" ht="34" customHeight="1">
      <c r="A69" s="15" t="n"/>
      <c r="B69" s="16" t="n"/>
      <c r="C69" s="16" t="n"/>
      <c r="D69" s="16" t="n"/>
      <c r="E69" s="17" t="n"/>
      <c r="F69" s="16" t="n"/>
      <c r="G69" s="18" t="n"/>
      <c r="H69" s="15" t="n"/>
      <c r="I69" s="16" t="n"/>
      <c r="J69" s="28" t="n"/>
      <c r="K69" s="29" t="n"/>
      <c r="L69" s="29" t="n"/>
      <c r="M69" s="29" t="n"/>
      <c r="N69" s="25">
        <f>IF(OR(K69="",L69="",M69=""),"",IFERROR(SUM(K69:M69),""))</f>
        <v/>
      </c>
      <c r="O69" s="21" t="n"/>
      <c r="P69" s="15" t="n"/>
      <c r="Q69" s="15" t="n"/>
      <c r="R69" s="25">
        <f>IF(OR(C69="",N69=""),"",IFERROR(N69-AGGREGATE(15,6,$N$5:$N$104/(($C$5:$C$104=C69)*($N$5:$N$104&gt;0)),1),""))</f>
        <v/>
      </c>
      <c r="S69" s="4">
        <f>IF(COUNTA(A69:M69,O69:Q69)=0,"",IF(A69="","Enter bid reference",IF(COUNTIF($A$5:$A$104,A69)&gt;1,"Check duplicate bid reference",IF(B69="","Enter customer",IF(C69="","Enter job",IF(COUNTIFS($C$5:$C$104,C69,$B$5:$B$104,"&lt;&gt;"&amp;B69)&gt;0,"Check customer consistency",IF(D69="","Enter bidder",IF(COUNTIFS($C$5:$C$104,C69,$D$5:$D$104,D69)&gt;1,"Check duplicate bidder for job",IF(E69="","Enter bid date",IF(F69="","Enter equipment",IF(G69="","Enter quantity",IF(H69="","Select unit",IF(I69="","Enter scope description",IF(J69="","Enter labor hours",IF(K69="","Enter bid price",IF(K69&lt;=0,"Check bid price",IF(L69="","Enter scope adjustment",IF(M69="","Enter exclusion allowance",IF(N69&lt;=0,"Check normalized total",IF(O69="","Enter lead time",IF(P69="","Assign responsibility",IF(Q69="","Set status",IF(AND(Q69="Selected",COUNTIFS($C$5:$C$104,C69,$Q$5:$Q$104,"Selected")&gt;1),"Check multiple selected bids",IF(O69&gt;Assumptions!$B$4,"Check lead time",IF(IFERROR(TODAY()-E69,0)&gt;Assumptions!$B$5,"Check bid age",IF(IFERROR(ABS(SUM(L69:M69))/K69,0)&gt;Assumptions!$B$6,"Check adjustments",IF(Q69="Clarification Needed","Follow up on clarification",IF(Q69="Received","Review received bid","Ready for comparison"))))))))))))))))))))))))))))</f>
        <v/>
      </c>
    </row>
    <row r="70" ht="34" customHeight="1">
      <c r="A70" s="15" t="n"/>
      <c r="B70" s="16" t="n"/>
      <c r="C70" s="16" t="n"/>
      <c r="D70" s="16" t="n"/>
      <c r="E70" s="17" t="n"/>
      <c r="F70" s="16" t="n"/>
      <c r="G70" s="18" t="n"/>
      <c r="H70" s="15" t="n"/>
      <c r="I70" s="16" t="n"/>
      <c r="J70" s="28" t="n"/>
      <c r="K70" s="29" t="n"/>
      <c r="L70" s="29" t="n"/>
      <c r="M70" s="29" t="n"/>
      <c r="N70" s="26">
        <f>IF(OR(K70="",L70="",M70=""),"",IFERROR(SUM(K70:M70),""))</f>
        <v/>
      </c>
      <c r="O70" s="21" t="n"/>
      <c r="P70" s="15" t="n"/>
      <c r="Q70" s="15" t="n"/>
      <c r="R70" s="26">
        <f>IF(OR(C70="",N70=""),"",IFERROR(N70-AGGREGATE(15,6,$N$5:$N$104/(($C$5:$C$104=C70)*($N$5:$N$104&gt;0)),1),""))</f>
        <v/>
      </c>
      <c r="S70" s="9">
        <f>IF(COUNTA(A70:M70,O70:Q70)=0,"",IF(A70="","Enter bid reference",IF(COUNTIF($A$5:$A$104,A70)&gt;1,"Check duplicate bid reference",IF(B70="","Enter customer",IF(C70="","Enter job",IF(COUNTIFS($C$5:$C$104,C70,$B$5:$B$104,"&lt;&gt;"&amp;B70)&gt;0,"Check customer consistency",IF(D70="","Enter bidder",IF(COUNTIFS($C$5:$C$104,C70,$D$5:$D$104,D70)&gt;1,"Check duplicate bidder for job",IF(E70="","Enter bid date",IF(F70="","Enter equipment",IF(G70="","Enter quantity",IF(H70="","Select unit",IF(I70="","Enter scope description",IF(J70="","Enter labor hours",IF(K70="","Enter bid price",IF(K70&lt;=0,"Check bid price",IF(L70="","Enter scope adjustment",IF(M70="","Enter exclusion allowance",IF(N70&lt;=0,"Check normalized total",IF(O70="","Enter lead time",IF(P70="","Assign responsibility",IF(Q70="","Set status",IF(AND(Q70="Selected",COUNTIFS($C$5:$C$104,C70,$Q$5:$Q$104,"Selected")&gt;1),"Check multiple selected bids",IF(O70&gt;Assumptions!$B$4,"Check lead time",IF(IFERROR(TODAY()-E70,0)&gt;Assumptions!$B$5,"Check bid age",IF(IFERROR(ABS(SUM(L70:M70))/K70,0)&gt;Assumptions!$B$6,"Check adjustments",IF(Q70="Clarification Needed","Follow up on clarification",IF(Q70="Received","Review received bid","Ready for comparison"))))))))))))))))))))))))))))</f>
        <v/>
      </c>
    </row>
    <row r="71" ht="34" customHeight="1">
      <c r="A71" s="15" t="n"/>
      <c r="B71" s="16" t="n"/>
      <c r="C71" s="16" t="n"/>
      <c r="D71" s="16" t="n"/>
      <c r="E71" s="17" t="n"/>
      <c r="F71" s="16" t="n"/>
      <c r="G71" s="18" t="n"/>
      <c r="H71" s="15" t="n"/>
      <c r="I71" s="16" t="n"/>
      <c r="J71" s="28" t="n"/>
      <c r="K71" s="29" t="n"/>
      <c r="L71" s="29" t="n"/>
      <c r="M71" s="29" t="n"/>
      <c r="N71" s="25">
        <f>IF(OR(K71="",L71="",M71=""),"",IFERROR(SUM(K71:M71),""))</f>
        <v/>
      </c>
      <c r="O71" s="21" t="n"/>
      <c r="P71" s="15" t="n"/>
      <c r="Q71" s="15" t="n"/>
      <c r="R71" s="25">
        <f>IF(OR(C71="",N71=""),"",IFERROR(N71-AGGREGATE(15,6,$N$5:$N$104/(($C$5:$C$104=C71)*($N$5:$N$104&gt;0)),1),""))</f>
        <v/>
      </c>
      <c r="S71" s="4">
        <f>IF(COUNTA(A71:M71,O71:Q71)=0,"",IF(A71="","Enter bid reference",IF(COUNTIF($A$5:$A$104,A71)&gt;1,"Check duplicate bid reference",IF(B71="","Enter customer",IF(C71="","Enter job",IF(COUNTIFS($C$5:$C$104,C71,$B$5:$B$104,"&lt;&gt;"&amp;B71)&gt;0,"Check customer consistency",IF(D71="","Enter bidder",IF(COUNTIFS($C$5:$C$104,C71,$D$5:$D$104,D71)&gt;1,"Check duplicate bidder for job",IF(E71="","Enter bid date",IF(F71="","Enter equipment",IF(G71="","Enter quantity",IF(H71="","Select unit",IF(I71="","Enter scope description",IF(J71="","Enter labor hours",IF(K71="","Enter bid price",IF(K71&lt;=0,"Check bid price",IF(L71="","Enter scope adjustment",IF(M71="","Enter exclusion allowance",IF(N71&lt;=0,"Check normalized total",IF(O71="","Enter lead time",IF(P71="","Assign responsibility",IF(Q71="","Set status",IF(AND(Q71="Selected",COUNTIFS($C$5:$C$104,C71,$Q$5:$Q$104,"Selected")&gt;1),"Check multiple selected bids",IF(O71&gt;Assumptions!$B$4,"Check lead time",IF(IFERROR(TODAY()-E71,0)&gt;Assumptions!$B$5,"Check bid age",IF(IFERROR(ABS(SUM(L71:M71))/K71,0)&gt;Assumptions!$B$6,"Check adjustments",IF(Q71="Clarification Needed","Follow up on clarification",IF(Q71="Received","Review received bid","Ready for comparison"))))))))))))))))))))))))))))</f>
        <v/>
      </c>
    </row>
    <row r="72" ht="34" customHeight="1">
      <c r="A72" s="15" t="n"/>
      <c r="B72" s="16" t="n"/>
      <c r="C72" s="16" t="n"/>
      <c r="D72" s="16" t="n"/>
      <c r="E72" s="17" t="n"/>
      <c r="F72" s="16" t="n"/>
      <c r="G72" s="18" t="n"/>
      <c r="H72" s="15" t="n"/>
      <c r="I72" s="16" t="n"/>
      <c r="J72" s="28" t="n"/>
      <c r="K72" s="29" t="n"/>
      <c r="L72" s="29" t="n"/>
      <c r="M72" s="29" t="n"/>
      <c r="N72" s="26">
        <f>IF(OR(K72="",L72="",M72=""),"",IFERROR(SUM(K72:M72),""))</f>
        <v/>
      </c>
      <c r="O72" s="21" t="n"/>
      <c r="P72" s="15" t="n"/>
      <c r="Q72" s="15" t="n"/>
      <c r="R72" s="26">
        <f>IF(OR(C72="",N72=""),"",IFERROR(N72-AGGREGATE(15,6,$N$5:$N$104/(($C$5:$C$104=C72)*($N$5:$N$104&gt;0)),1),""))</f>
        <v/>
      </c>
      <c r="S72" s="9">
        <f>IF(COUNTA(A72:M72,O72:Q72)=0,"",IF(A72="","Enter bid reference",IF(COUNTIF($A$5:$A$104,A72)&gt;1,"Check duplicate bid reference",IF(B72="","Enter customer",IF(C72="","Enter job",IF(COUNTIFS($C$5:$C$104,C72,$B$5:$B$104,"&lt;&gt;"&amp;B72)&gt;0,"Check customer consistency",IF(D72="","Enter bidder",IF(COUNTIFS($C$5:$C$104,C72,$D$5:$D$104,D72)&gt;1,"Check duplicate bidder for job",IF(E72="","Enter bid date",IF(F72="","Enter equipment",IF(G72="","Enter quantity",IF(H72="","Select unit",IF(I72="","Enter scope description",IF(J72="","Enter labor hours",IF(K72="","Enter bid price",IF(K72&lt;=0,"Check bid price",IF(L72="","Enter scope adjustment",IF(M72="","Enter exclusion allowance",IF(N72&lt;=0,"Check normalized total",IF(O72="","Enter lead time",IF(P72="","Assign responsibility",IF(Q72="","Set status",IF(AND(Q72="Selected",COUNTIFS($C$5:$C$104,C72,$Q$5:$Q$104,"Selected")&gt;1),"Check multiple selected bids",IF(O72&gt;Assumptions!$B$4,"Check lead time",IF(IFERROR(TODAY()-E72,0)&gt;Assumptions!$B$5,"Check bid age",IF(IFERROR(ABS(SUM(L72:M72))/K72,0)&gt;Assumptions!$B$6,"Check adjustments",IF(Q72="Clarification Needed","Follow up on clarification",IF(Q72="Received","Review received bid","Ready for comparison"))))))))))))))))))))))))))))</f>
        <v/>
      </c>
    </row>
    <row r="73" ht="34" customHeight="1">
      <c r="A73" s="15" t="n"/>
      <c r="B73" s="16" t="n"/>
      <c r="C73" s="16" t="n"/>
      <c r="D73" s="16" t="n"/>
      <c r="E73" s="17" t="n"/>
      <c r="F73" s="16" t="n"/>
      <c r="G73" s="18" t="n"/>
      <c r="H73" s="15" t="n"/>
      <c r="I73" s="16" t="n"/>
      <c r="J73" s="28" t="n"/>
      <c r="K73" s="29" t="n"/>
      <c r="L73" s="29" t="n"/>
      <c r="M73" s="29" t="n"/>
      <c r="N73" s="25">
        <f>IF(OR(K73="",L73="",M73=""),"",IFERROR(SUM(K73:M73),""))</f>
        <v/>
      </c>
      <c r="O73" s="21" t="n"/>
      <c r="P73" s="15" t="n"/>
      <c r="Q73" s="15" t="n"/>
      <c r="R73" s="25">
        <f>IF(OR(C73="",N73=""),"",IFERROR(N73-AGGREGATE(15,6,$N$5:$N$104/(($C$5:$C$104=C73)*($N$5:$N$104&gt;0)),1),""))</f>
        <v/>
      </c>
      <c r="S73" s="4">
        <f>IF(COUNTA(A73:M73,O73:Q73)=0,"",IF(A73="","Enter bid reference",IF(COUNTIF($A$5:$A$104,A73)&gt;1,"Check duplicate bid reference",IF(B73="","Enter customer",IF(C73="","Enter job",IF(COUNTIFS($C$5:$C$104,C73,$B$5:$B$104,"&lt;&gt;"&amp;B73)&gt;0,"Check customer consistency",IF(D73="","Enter bidder",IF(COUNTIFS($C$5:$C$104,C73,$D$5:$D$104,D73)&gt;1,"Check duplicate bidder for job",IF(E73="","Enter bid date",IF(F73="","Enter equipment",IF(G73="","Enter quantity",IF(H73="","Select unit",IF(I73="","Enter scope description",IF(J73="","Enter labor hours",IF(K73="","Enter bid price",IF(K73&lt;=0,"Check bid price",IF(L73="","Enter scope adjustment",IF(M73="","Enter exclusion allowance",IF(N73&lt;=0,"Check normalized total",IF(O73="","Enter lead time",IF(P73="","Assign responsibility",IF(Q73="","Set status",IF(AND(Q73="Selected",COUNTIFS($C$5:$C$104,C73,$Q$5:$Q$104,"Selected")&gt;1),"Check multiple selected bids",IF(O73&gt;Assumptions!$B$4,"Check lead time",IF(IFERROR(TODAY()-E73,0)&gt;Assumptions!$B$5,"Check bid age",IF(IFERROR(ABS(SUM(L73:M73))/K73,0)&gt;Assumptions!$B$6,"Check adjustments",IF(Q73="Clarification Needed","Follow up on clarification",IF(Q73="Received","Review received bid","Ready for comparison"))))))))))))))))))))))))))))</f>
        <v/>
      </c>
    </row>
    <row r="74" ht="34" customHeight="1">
      <c r="A74" s="15" t="n"/>
      <c r="B74" s="16" t="n"/>
      <c r="C74" s="16" t="n"/>
      <c r="D74" s="16" t="n"/>
      <c r="E74" s="17" t="n"/>
      <c r="F74" s="16" t="n"/>
      <c r="G74" s="18" t="n"/>
      <c r="H74" s="15" t="n"/>
      <c r="I74" s="16" t="n"/>
      <c r="J74" s="28" t="n"/>
      <c r="K74" s="29" t="n"/>
      <c r="L74" s="29" t="n"/>
      <c r="M74" s="29" t="n"/>
      <c r="N74" s="26">
        <f>IF(OR(K74="",L74="",M74=""),"",IFERROR(SUM(K74:M74),""))</f>
        <v/>
      </c>
      <c r="O74" s="21" t="n"/>
      <c r="P74" s="15" t="n"/>
      <c r="Q74" s="15" t="n"/>
      <c r="R74" s="26">
        <f>IF(OR(C74="",N74=""),"",IFERROR(N74-AGGREGATE(15,6,$N$5:$N$104/(($C$5:$C$104=C74)*($N$5:$N$104&gt;0)),1),""))</f>
        <v/>
      </c>
      <c r="S74" s="9">
        <f>IF(COUNTA(A74:M74,O74:Q74)=0,"",IF(A74="","Enter bid reference",IF(COUNTIF($A$5:$A$104,A74)&gt;1,"Check duplicate bid reference",IF(B74="","Enter customer",IF(C74="","Enter job",IF(COUNTIFS($C$5:$C$104,C74,$B$5:$B$104,"&lt;&gt;"&amp;B74)&gt;0,"Check customer consistency",IF(D74="","Enter bidder",IF(COUNTIFS($C$5:$C$104,C74,$D$5:$D$104,D74)&gt;1,"Check duplicate bidder for job",IF(E74="","Enter bid date",IF(F74="","Enter equipment",IF(G74="","Enter quantity",IF(H74="","Select unit",IF(I74="","Enter scope description",IF(J74="","Enter labor hours",IF(K74="","Enter bid price",IF(K74&lt;=0,"Check bid price",IF(L74="","Enter scope adjustment",IF(M74="","Enter exclusion allowance",IF(N74&lt;=0,"Check normalized total",IF(O74="","Enter lead time",IF(P74="","Assign responsibility",IF(Q74="","Set status",IF(AND(Q74="Selected",COUNTIFS($C$5:$C$104,C74,$Q$5:$Q$104,"Selected")&gt;1),"Check multiple selected bids",IF(O74&gt;Assumptions!$B$4,"Check lead time",IF(IFERROR(TODAY()-E74,0)&gt;Assumptions!$B$5,"Check bid age",IF(IFERROR(ABS(SUM(L74:M74))/K74,0)&gt;Assumptions!$B$6,"Check adjustments",IF(Q74="Clarification Needed","Follow up on clarification",IF(Q74="Received","Review received bid","Ready for comparison"))))))))))))))))))))))))))))</f>
        <v/>
      </c>
    </row>
    <row r="75" ht="34" customHeight="1">
      <c r="A75" s="15" t="n"/>
      <c r="B75" s="16" t="n"/>
      <c r="C75" s="16" t="n"/>
      <c r="D75" s="16" t="n"/>
      <c r="E75" s="17" t="n"/>
      <c r="F75" s="16" t="n"/>
      <c r="G75" s="18" t="n"/>
      <c r="H75" s="15" t="n"/>
      <c r="I75" s="16" t="n"/>
      <c r="J75" s="28" t="n"/>
      <c r="K75" s="29" t="n"/>
      <c r="L75" s="29" t="n"/>
      <c r="M75" s="29" t="n"/>
      <c r="N75" s="25">
        <f>IF(OR(K75="",L75="",M75=""),"",IFERROR(SUM(K75:M75),""))</f>
        <v/>
      </c>
      <c r="O75" s="21" t="n"/>
      <c r="P75" s="15" t="n"/>
      <c r="Q75" s="15" t="n"/>
      <c r="R75" s="25">
        <f>IF(OR(C75="",N75=""),"",IFERROR(N75-AGGREGATE(15,6,$N$5:$N$104/(($C$5:$C$104=C75)*($N$5:$N$104&gt;0)),1),""))</f>
        <v/>
      </c>
      <c r="S75" s="4">
        <f>IF(COUNTA(A75:M75,O75:Q75)=0,"",IF(A75="","Enter bid reference",IF(COUNTIF($A$5:$A$104,A75)&gt;1,"Check duplicate bid reference",IF(B75="","Enter customer",IF(C75="","Enter job",IF(COUNTIFS($C$5:$C$104,C75,$B$5:$B$104,"&lt;&gt;"&amp;B75)&gt;0,"Check customer consistency",IF(D75="","Enter bidder",IF(COUNTIFS($C$5:$C$104,C75,$D$5:$D$104,D75)&gt;1,"Check duplicate bidder for job",IF(E75="","Enter bid date",IF(F75="","Enter equipment",IF(G75="","Enter quantity",IF(H75="","Select unit",IF(I75="","Enter scope description",IF(J75="","Enter labor hours",IF(K75="","Enter bid price",IF(K75&lt;=0,"Check bid price",IF(L75="","Enter scope adjustment",IF(M75="","Enter exclusion allowance",IF(N75&lt;=0,"Check normalized total",IF(O75="","Enter lead time",IF(P75="","Assign responsibility",IF(Q75="","Set status",IF(AND(Q75="Selected",COUNTIFS($C$5:$C$104,C75,$Q$5:$Q$104,"Selected")&gt;1),"Check multiple selected bids",IF(O75&gt;Assumptions!$B$4,"Check lead time",IF(IFERROR(TODAY()-E75,0)&gt;Assumptions!$B$5,"Check bid age",IF(IFERROR(ABS(SUM(L75:M75))/K75,0)&gt;Assumptions!$B$6,"Check adjustments",IF(Q75="Clarification Needed","Follow up on clarification",IF(Q75="Received","Review received bid","Ready for comparison"))))))))))))))))))))))))))))</f>
        <v/>
      </c>
    </row>
    <row r="76" ht="34" customHeight="1">
      <c r="A76" s="15" t="n"/>
      <c r="B76" s="16" t="n"/>
      <c r="C76" s="16" t="n"/>
      <c r="D76" s="16" t="n"/>
      <c r="E76" s="17" t="n"/>
      <c r="F76" s="16" t="n"/>
      <c r="G76" s="18" t="n"/>
      <c r="H76" s="15" t="n"/>
      <c r="I76" s="16" t="n"/>
      <c r="J76" s="28" t="n"/>
      <c r="K76" s="29" t="n"/>
      <c r="L76" s="29" t="n"/>
      <c r="M76" s="29" t="n"/>
      <c r="N76" s="26">
        <f>IF(OR(K76="",L76="",M76=""),"",IFERROR(SUM(K76:M76),""))</f>
        <v/>
      </c>
      <c r="O76" s="21" t="n"/>
      <c r="P76" s="15" t="n"/>
      <c r="Q76" s="15" t="n"/>
      <c r="R76" s="26">
        <f>IF(OR(C76="",N76=""),"",IFERROR(N76-AGGREGATE(15,6,$N$5:$N$104/(($C$5:$C$104=C76)*($N$5:$N$104&gt;0)),1),""))</f>
        <v/>
      </c>
      <c r="S76" s="9">
        <f>IF(COUNTA(A76:M76,O76:Q76)=0,"",IF(A76="","Enter bid reference",IF(COUNTIF($A$5:$A$104,A76)&gt;1,"Check duplicate bid reference",IF(B76="","Enter customer",IF(C76="","Enter job",IF(COUNTIFS($C$5:$C$104,C76,$B$5:$B$104,"&lt;&gt;"&amp;B76)&gt;0,"Check customer consistency",IF(D76="","Enter bidder",IF(COUNTIFS($C$5:$C$104,C76,$D$5:$D$104,D76)&gt;1,"Check duplicate bidder for job",IF(E76="","Enter bid date",IF(F76="","Enter equipment",IF(G76="","Enter quantity",IF(H76="","Select unit",IF(I76="","Enter scope description",IF(J76="","Enter labor hours",IF(K76="","Enter bid price",IF(K76&lt;=0,"Check bid price",IF(L76="","Enter scope adjustment",IF(M76="","Enter exclusion allowance",IF(N76&lt;=0,"Check normalized total",IF(O76="","Enter lead time",IF(P76="","Assign responsibility",IF(Q76="","Set status",IF(AND(Q76="Selected",COUNTIFS($C$5:$C$104,C76,$Q$5:$Q$104,"Selected")&gt;1),"Check multiple selected bids",IF(O76&gt;Assumptions!$B$4,"Check lead time",IF(IFERROR(TODAY()-E76,0)&gt;Assumptions!$B$5,"Check bid age",IF(IFERROR(ABS(SUM(L76:M76))/K76,0)&gt;Assumptions!$B$6,"Check adjustments",IF(Q76="Clarification Needed","Follow up on clarification",IF(Q76="Received","Review received bid","Ready for comparison"))))))))))))))))))))))))))))</f>
        <v/>
      </c>
    </row>
    <row r="77" ht="34" customHeight="1">
      <c r="A77" s="15" t="n"/>
      <c r="B77" s="16" t="n"/>
      <c r="C77" s="16" t="n"/>
      <c r="D77" s="16" t="n"/>
      <c r="E77" s="17" t="n"/>
      <c r="F77" s="16" t="n"/>
      <c r="G77" s="18" t="n"/>
      <c r="H77" s="15" t="n"/>
      <c r="I77" s="16" t="n"/>
      <c r="J77" s="28" t="n"/>
      <c r="K77" s="29" t="n"/>
      <c r="L77" s="29" t="n"/>
      <c r="M77" s="29" t="n"/>
      <c r="N77" s="25">
        <f>IF(OR(K77="",L77="",M77=""),"",IFERROR(SUM(K77:M77),""))</f>
        <v/>
      </c>
      <c r="O77" s="21" t="n"/>
      <c r="P77" s="15" t="n"/>
      <c r="Q77" s="15" t="n"/>
      <c r="R77" s="25">
        <f>IF(OR(C77="",N77=""),"",IFERROR(N77-AGGREGATE(15,6,$N$5:$N$104/(($C$5:$C$104=C77)*($N$5:$N$104&gt;0)),1),""))</f>
        <v/>
      </c>
      <c r="S77" s="4">
        <f>IF(COUNTA(A77:M77,O77:Q77)=0,"",IF(A77="","Enter bid reference",IF(COUNTIF($A$5:$A$104,A77)&gt;1,"Check duplicate bid reference",IF(B77="","Enter customer",IF(C77="","Enter job",IF(COUNTIFS($C$5:$C$104,C77,$B$5:$B$104,"&lt;&gt;"&amp;B77)&gt;0,"Check customer consistency",IF(D77="","Enter bidder",IF(COUNTIFS($C$5:$C$104,C77,$D$5:$D$104,D77)&gt;1,"Check duplicate bidder for job",IF(E77="","Enter bid date",IF(F77="","Enter equipment",IF(G77="","Enter quantity",IF(H77="","Select unit",IF(I77="","Enter scope description",IF(J77="","Enter labor hours",IF(K77="","Enter bid price",IF(K77&lt;=0,"Check bid price",IF(L77="","Enter scope adjustment",IF(M77="","Enter exclusion allowance",IF(N77&lt;=0,"Check normalized total",IF(O77="","Enter lead time",IF(P77="","Assign responsibility",IF(Q77="","Set status",IF(AND(Q77="Selected",COUNTIFS($C$5:$C$104,C77,$Q$5:$Q$104,"Selected")&gt;1),"Check multiple selected bids",IF(O77&gt;Assumptions!$B$4,"Check lead time",IF(IFERROR(TODAY()-E77,0)&gt;Assumptions!$B$5,"Check bid age",IF(IFERROR(ABS(SUM(L77:M77))/K77,0)&gt;Assumptions!$B$6,"Check adjustments",IF(Q77="Clarification Needed","Follow up on clarification",IF(Q77="Received","Review received bid","Ready for comparison"))))))))))))))))))))))))))))</f>
        <v/>
      </c>
    </row>
    <row r="78" ht="34" customHeight="1">
      <c r="A78" s="15" t="n"/>
      <c r="B78" s="16" t="n"/>
      <c r="C78" s="16" t="n"/>
      <c r="D78" s="16" t="n"/>
      <c r="E78" s="17" t="n"/>
      <c r="F78" s="16" t="n"/>
      <c r="G78" s="18" t="n"/>
      <c r="H78" s="15" t="n"/>
      <c r="I78" s="16" t="n"/>
      <c r="J78" s="28" t="n"/>
      <c r="K78" s="29" t="n"/>
      <c r="L78" s="29" t="n"/>
      <c r="M78" s="29" t="n"/>
      <c r="N78" s="26">
        <f>IF(OR(K78="",L78="",M78=""),"",IFERROR(SUM(K78:M78),""))</f>
        <v/>
      </c>
      <c r="O78" s="21" t="n"/>
      <c r="P78" s="15" t="n"/>
      <c r="Q78" s="15" t="n"/>
      <c r="R78" s="26">
        <f>IF(OR(C78="",N78=""),"",IFERROR(N78-AGGREGATE(15,6,$N$5:$N$104/(($C$5:$C$104=C78)*($N$5:$N$104&gt;0)),1),""))</f>
        <v/>
      </c>
      <c r="S78" s="9">
        <f>IF(COUNTA(A78:M78,O78:Q78)=0,"",IF(A78="","Enter bid reference",IF(COUNTIF($A$5:$A$104,A78)&gt;1,"Check duplicate bid reference",IF(B78="","Enter customer",IF(C78="","Enter job",IF(COUNTIFS($C$5:$C$104,C78,$B$5:$B$104,"&lt;&gt;"&amp;B78)&gt;0,"Check customer consistency",IF(D78="","Enter bidder",IF(COUNTIFS($C$5:$C$104,C78,$D$5:$D$104,D78)&gt;1,"Check duplicate bidder for job",IF(E78="","Enter bid date",IF(F78="","Enter equipment",IF(G78="","Enter quantity",IF(H78="","Select unit",IF(I78="","Enter scope description",IF(J78="","Enter labor hours",IF(K78="","Enter bid price",IF(K78&lt;=0,"Check bid price",IF(L78="","Enter scope adjustment",IF(M78="","Enter exclusion allowance",IF(N78&lt;=0,"Check normalized total",IF(O78="","Enter lead time",IF(P78="","Assign responsibility",IF(Q78="","Set status",IF(AND(Q78="Selected",COUNTIFS($C$5:$C$104,C78,$Q$5:$Q$104,"Selected")&gt;1),"Check multiple selected bids",IF(O78&gt;Assumptions!$B$4,"Check lead time",IF(IFERROR(TODAY()-E78,0)&gt;Assumptions!$B$5,"Check bid age",IF(IFERROR(ABS(SUM(L78:M78))/K78,0)&gt;Assumptions!$B$6,"Check adjustments",IF(Q78="Clarification Needed","Follow up on clarification",IF(Q78="Received","Review received bid","Ready for comparison"))))))))))))))))))))))))))))</f>
        <v/>
      </c>
    </row>
    <row r="79" ht="34" customHeight="1">
      <c r="A79" s="15" t="n"/>
      <c r="B79" s="16" t="n"/>
      <c r="C79" s="16" t="n"/>
      <c r="D79" s="16" t="n"/>
      <c r="E79" s="17" t="n"/>
      <c r="F79" s="16" t="n"/>
      <c r="G79" s="18" t="n"/>
      <c r="H79" s="15" t="n"/>
      <c r="I79" s="16" t="n"/>
      <c r="J79" s="28" t="n"/>
      <c r="K79" s="29" t="n"/>
      <c r="L79" s="29" t="n"/>
      <c r="M79" s="29" t="n"/>
      <c r="N79" s="25">
        <f>IF(OR(K79="",L79="",M79=""),"",IFERROR(SUM(K79:M79),""))</f>
        <v/>
      </c>
      <c r="O79" s="21" t="n"/>
      <c r="P79" s="15" t="n"/>
      <c r="Q79" s="15" t="n"/>
      <c r="R79" s="25">
        <f>IF(OR(C79="",N79=""),"",IFERROR(N79-AGGREGATE(15,6,$N$5:$N$104/(($C$5:$C$104=C79)*($N$5:$N$104&gt;0)),1),""))</f>
        <v/>
      </c>
      <c r="S79" s="4">
        <f>IF(COUNTA(A79:M79,O79:Q79)=0,"",IF(A79="","Enter bid reference",IF(COUNTIF($A$5:$A$104,A79)&gt;1,"Check duplicate bid reference",IF(B79="","Enter customer",IF(C79="","Enter job",IF(COUNTIFS($C$5:$C$104,C79,$B$5:$B$104,"&lt;&gt;"&amp;B79)&gt;0,"Check customer consistency",IF(D79="","Enter bidder",IF(COUNTIFS($C$5:$C$104,C79,$D$5:$D$104,D79)&gt;1,"Check duplicate bidder for job",IF(E79="","Enter bid date",IF(F79="","Enter equipment",IF(G79="","Enter quantity",IF(H79="","Select unit",IF(I79="","Enter scope description",IF(J79="","Enter labor hours",IF(K79="","Enter bid price",IF(K79&lt;=0,"Check bid price",IF(L79="","Enter scope adjustment",IF(M79="","Enter exclusion allowance",IF(N79&lt;=0,"Check normalized total",IF(O79="","Enter lead time",IF(P79="","Assign responsibility",IF(Q79="","Set status",IF(AND(Q79="Selected",COUNTIFS($C$5:$C$104,C79,$Q$5:$Q$104,"Selected")&gt;1),"Check multiple selected bids",IF(O79&gt;Assumptions!$B$4,"Check lead time",IF(IFERROR(TODAY()-E79,0)&gt;Assumptions!$B$5,"Check bid age",IF(IFERROR(ABS(SUM(L79:M79))/K79,0)&gt;Assumptions!$B$6,"Check adjustments",IF(Q79="Clarification Needed","Follow up on clarification",IF(Q79="Received","Review received bid","Ready for comparison"))))))))))))))))))))))))))))</f>
        <v/>
      </c>
    </row>
    <row r="80" ht="34" customHeight="1">
      <c r="A80" s="15" t="n"/>
      <c r="B80" s="16" t="n"/>
      <c r="C80" s="16" t="n"/>
      <c r="D80" s="16" t="n"/>
      <c r="E80" s="17" t="n"/>
      <c r="F80" s="16" t="n"/>
      <c r="G80" s="18" t="n"/>
      <c r="H80" s="15" t="n"/>
      <c r="I80" s="16" t="n"/>
      <c r="J80" s="28" t="n"/>
      <c r="K80" s="29" t="n"/>
      <c r="L80" s="29" t="n"/>
      <c r="M80" s="29" t="n"/>
      <c r="N80" s="26">
        <f>IF(OR(K80="",L80="",M80=""),"",IFERROR(SUM(K80:M80),""))</f>
        <v/>
      </c>
      <c r="O80" s="21" t="n"/>
      <c r="P80" s="15" t="n"/>
      <c r="Q80" s="15" t="n"/>
      <c r="R80" s="26">
        <f>IF(OR(C80="",N80=""),"",IFERROR(N80-AGGREGATE(15,6,$N$5:$N$104/(($C$5:$C$104=C80)*($N$5:$N$104&gt;0)),1),""))</f>
        <v/>
      </c>
      <c r="S80" s="9">
        <f>IF(COUNTA(A80:M80,O80:Q80)=0,"",IF(A80="","Enter bid reference",IF(COUNTIF($A$5:$A$104,A80)&gt;1,"Check duplicate bid reference",IF(B80="","Enter customer",IF(C80="","Enter job",IF(COUNTIFS($C$5:$C$104,C80,$B$5:$B$104,"&lt;&gt;"&amp;B80)&gt;0,"Check customer consistency",IF(D80="","Enter bidder",IF(COUNTIFS($C$5:$C$104,C80,$D$5:$D$104,D80)&gt;1,"Check duplicate bidder for job",IF(E80="","Enter bid date",IF(F80="","Enter equipment",IF(G80="","Enter quantity",IF(H80="","Select unit",IF(I80="","Enter scope description",IF(J80="","Enter labor hours",IF(K80="","Enter bid price",IF(K80&lt;=0,"Check bid price",IF(L80="","Enter scope adjustment",IF(M80="","Enter exclusion allowance",IF(N80&lt;=0,"Check normalized total",IF(O80="","Enter lead time",IF(P80="","Assign responsibility",IF(Q80="","Set status",IF(AND(Q80="Selected",COUNTIFS($C$5:$C$104,C80,$Q$5:$Q$104,"Selected")&gt;1),"Check multiple selected bids",IF(O80&gt;Assumptions!$B$4,"Check lead time",IF(IFERROR(TODAY()-E80,0)&gt;Assumptions!$B$5,"Check bid age",IF(IFERROR(ABS(SUM(L80:M80))/K80,0)&gt;Assumptions!$B$6,"Check adjustments",IF(Q80="Clarification Needed","Follow up on clarification",IF(Q80="Received","Review received bid","Ready for comparison"))))))))))))))))))))))))))))</f>
        <v/>
      </c>
    </row>
    <row r="81" ht="34" customHeight="1">
      <c r="A81" s="15" t="n"/>
      <c r="B81" s="16" t="n"/>
      <c r="C81" s="16" t="n"/>
      <c r="D81" s="16" t="n"/>
      <c r="E81" s="17" t="n"/>
      <c r="F81" s="16" t="n"/>
      <c r="G81" s="18" t="n"/>
      <c r="H81" s="15" t="n"/>
      <c r="I81" s="16" t="n"/>
      <c r="J81" s="28" t="n"/>
      <c r="K81" s="29" t="n"/>
      <c r="L81" s="29" t="n"/>
      <c r="M81" s="29" t="n"/>
      <c r="N81" s="25">
        <f>IF(OR(K81="",L81="",M81=""),"",IFERROR(SUM(K81:M81),""))</f>
        <v/>
      </c>
      <c r="O81" s="21" t="n"/>
      <c r="P81" s="15" t="n"/>
      <c r="Q81" s="15" t="n"/>
      <c r="R81" s="25">
        <f>IF(OR(C81="",N81=""),"",IFERROR(N81-AGGREGATE(15,6,$N$5:$N$104/(($C$5:$C$104=C81)*($N$5:$N$104&gt;0)),1),""))</f>
        <v/>
      </c>
      <c r="S81" s="4">
        <f>IF(COUNTA(A81:M81,O81:Q81)=0,"",IF(A81="","Enter bid reference",IF(COUNTIF($A$5:$A$104,A81)&gt;1,"Check duplicate bid reference",IF(B81="","Enter customer",IF(C81="","Enter job",IF(COUNTIFS($C$5:$C$104,C81,$B$5:$B$104,"&lt;&gt;"&amp;B81)&gt;0,"Check customer consistency",IF(D81="","Enter bidder",IF(COUNTIFS($C$5:$C$104,C81,$D$5:$D$104,D81)&gt;1,"Check duplicate bidder for job",IF(E81="","Enter bid date",IF(F81="","Enter equipment",IF(G81="","Enter quantity",IF(H81="","Select unit",IF(I81="","Enter scope description",IF(J81="","Enter labor hours",IF(K81="","Enter bid price",IF(K81&lt;=0,"Check bid price",IF(L81="","Enter scope adjustment",IF(M81="","Enter exclusion allowance",IF(N81&lt;=0,"Check normalized total",IF(O81="","Enter lead time",IF(P81="","Assign responsibility",IF(Q81="","Set status",IF(AND(Q81="Selected",COUNTIFS($C$5:$C$104,C81,$Q$5:$Q$104,"Selected")&gt;1),"Check multiple selected bids",IF(O81&gt;Assumptions!$B$4,"Check lead time",IF(IFERROR(TODAY()-E81,0)&gt;Assumptions!$B$5,"Check bid age",IF(IFERROR(ABS(SUM(L81:M81))/K81,0)&gt;Assumptions!$B$6,"Check adjustments",IF(Q81="Clarification Needed","Follow up on clarification",IF(Q81="Received","Review received bid","Ready for comparison"))))))))))))))))))))))))))))</f>
        <v/>
      </c>
    </row>
    <row r="82" ht="34" customHeight="1">
      <c r="A82" s="15" t="n"/>
      <c r="B82" s="16" t="n"/>
      <c r="C82" s="16" t="n"/>
      <c r="D82" s="16" t="n"/>
      <c r="E82" s="17" t="n"/>
      <c r="F82" s="16" t="n"/>
      <c r="G82" s="18" t="n"/>
      <c r="H82" s="15" t="n"/>
      <c r="I82" s="16" t="n"/>
      <c r="J82" s="28" t="n"/>
      <c r="K82" s="29" t="n"/>
      <c r="L82" s="29" t="n"/>
      <c r="M82" s="29" t="n"/>
      <c r="N82" s="26">
        <f>IF(OR(K82="",L82="",M82=""),"",IFERROR(SUM(K82:M82),""))</f>
        <v/>
      </c>
      <c r="O82" s="21" t="n"/>
      <c r="P82" s="15" t="n"/>
      <c r="Q82" s="15" t="n"/>
      <c r="R82" s="26">
        <f>IF(OR(C82="",N82=""),"",IFERROR(N82-AGGREGATE(15,6,$N$5:$N$104/(($C$5:$C$104=C82)*($N$5:$N$104&gt;0)),1),""))</f>
        <v/>
      </c>
      <c r="S82" s="9">
        <f>IF(COUNTA(A82:M82,O82:Q82)=0,"",IF(A82="","Enter bid reference",IF(COUNTIF($A$5:$A$104,A82)&gt;1,"Check duplicate bid reference",IF(B82="","Enter customer",IF(C82="","Enter job",IF(COUNTIFS($C$5:$C$104,C82,$B$5:$B$104,"&lt;&gt;"&amp;B82)&gt;0,"Check customer consistency",IF(D82="","Enter bidder",IF(COUNTIFS($C$5:$C$104,C82,$D$5:$D$104,D82)&gt;1,"Check duplicate bidder for job",IF(E82="","Enter bid date",IF(F82="","Enter equipment",IF(G82="","Enter quantity",IF(H82="","Select unit",IF(I82="","Enter scope description",IF(J82="","Enter labor hours",IF(K82="","Enter bid price",IF(K82&lt;=0,"Check bid price",IF(L82="","Enter scope adjustment",IF(M82="","Enter exclusion allowance",IF(N82&lt;=0,"Check normalized total",IF(O82="","Enter lead time",IF(P82="","Assign responsibility",IF(Q82="","Set status",IF(AND(Q82="Selected",COUNTIFS($C$5:$C$104,C82,$Q$5:$Q$104,"Selected")&gt;1),"Check multiple selected bids",IF(O82&gt;Assumptions!$B$4,"Check lead time",IF(IFERROR(TODAY()-E82,0)&gt;Assumptions!$B$5,"Check bid age",IF(IFERROR(ABS(SUM(L82:M82))/K82,0)&gt;Assumptions!$B$6,"Check adjustments",IF(Q82="Clarification Needed","Follow up on clarification",IF(Q82="Received","Review received bid","Ready for comparison"))))))))))))))))))))))))))))</f>
        <v/>
      </c>
    </row>
    <row r="83" ht="34" customHeight="1">
      <c r="A83" s="15" t="n"/>
      <c r="B83" s="16" t="n"/>
      <c r="C83" s="16" t="n"/>
      <c r="D83" s="16" t="n"/>
      <c r="E83" s="17" t="n"/>
      <c r="F83" s="16" t="n"/>
      <c r="G83" s="18" t="n"/>
      <c r="H83" s="15" t="n"/>
      <c r="I83" s="16" t="n"/>
      <c r="J83" s="28" t="n"/>
      <c r="K83" s="29" t="n"/>
      <c r="L83" s="29" t="n"/>
      <c r="M83" s="29" t="n"/>
      <c r="N83" s="25">
        <f>IF(OR(K83="",L83="",M83=""),"",IFERROR(SUM(K83:M83),""))</f>
        <v/>
      </c>
      <c r="O83" s="21" t="n"/>
      <c r="P83" s="15" t="n"/>
      <c r="Q83" s="15" t="n"/>
      <c r="R83" s="25">
        <f>IF(OR(C83="",N83=""),"",IFERROR(N83-AGGREGATE(15,6,$N$5:$N$104/(($C$5:$C$104=C83)*($N$5:$N$104&gt;0)),1),""))</f>
        <v/>
      </c>
      <c r="S83" s="4">
        <f>IF(COUNTA(A83:M83,O83:Q83)=0,"",IF(A83="","Enter bid reference",IF(COUNTIF($A$5:$A$104,A83)&gt;1,"Check duplicate bid reference",IF(B83="","Enter customer",IF(C83="","Enter job",IF(COUNTIFS($C$5:$C$104,C83,$B$5:$B$104,"&lt;&gt;"&amp;B83)&gt;0,"Check customer consistency",IF(D83="","Enter bidder",IF(COUNTIFS($C$5:$C$104,C83,$D$5:$D$104,D83)&gt;1,"Check duplicate bidder for job",IF(E83="","Enter bid date",IF(F83="","Enter equipment",IF(G83="","Enter quantity",IF(H83="","Select unit",IF(I83="","Enter scope description",IF(J83="","Enter labor hours",IF(K83="","Enter bid price",IF(K83&lt;=0,"Check bid price",IF(L83="","Enter scope adjustment",IF(M83="","Enter exclusion allowance",IF(N83&lt;=0,"Check normalized total",IF(O83="","Enter lead time",IF(P83="","Assign responsibility",IF(Q83="","Set status",IF(AND(Q83="Selected",COUNTIFS($C$5:$C$104,C83,$Q$5:$Q$104,"Selected")&gt;1),"Check multiple selected bids",IF(O83&gt;Assumptions!$B$4,"Check lead time",IF(IFERROR(TODAY()-E83,0)&gt;Assumptions!$B$5,"Check bid age",IF(IFERROR(ABS(SUM(L83:M83))/K83,0)&gt;Assumptions!$B$6,"Check adjustments",IF(Q83="Clarification Needed","Follow up on clarification",IF(Q83="Received","Review received bid","Ready for comparison"))))))))))))))))))))))))))))</f>
        <v/>
      </c>
    </row>
    <row r="84" ht="34" customHeight="1">
      <c r="A84" s="15" t="n"/>
      <c r="B84" s="16" t="n"/>
      <c r="C84" s="16" t="n"/>
      <c r="D84" s="16" t="n"/>
      <c r="E84" s="17" t="n"/>
      <c r="F84" s="16" t="n"/>
      <c r="G84" s="18" t="n"/>
      <c r="H84" s="15" t="n"/>
      <c r="I84" s="16" t="n"/>
      <c r="J84" s="28" t="n"/>
      <c r="K84" s="29" t="n"/>
      <c r="L84" s="29" t="n"/>
      <c r="M84" s="29" t="n"/>
      <c r="N84" s="26">
        <f>IF(OR(K84="",L84="",M84=""),"",IFERROR(SUM(K84:M84),""))</f>
        <v/>
      </c>
      <c r="O84" s="21" t="n"/>
      <c r="P84" s="15" t="n"/>
      <c r="Q84" s="15" t="n"/>
      <c r="R84" s="26">
        <f>IF(OR(C84="",N84=""),"",IFERROR(N84-AGGREGATE(15,6,$N$5:$N$104/(($C$5:$C$104=C84)*($N$5:$N$104&gt;0)),1),""))</f>
        <v/>
      </c>
      <c r="S84" s="9">
        <f>IF(COUNTA(A84:M84,O84:Q84)=0,"",IF(A84="","Enter bid reference",IF(COUNTIF($A$5:$A$104,A84)&gt;1,"Check duplicate bid reference",IF(B84="","Enter customer",IF(C84="","Enter job",IF(COUNTIFS($C$5:$C$104,C84,$B$5:$B$104,"&lt;&gt;"&amp;B84)&gt;0,"Check customer consistency",IF(D84="","Enter bidder",IF(COUNTIFS($C$5:$C$104,C84,$D$5:$D$104,D84)&gt;1,"Check duplicate bidder for job",IF(E84="","Enter bid date",IF(F84="","Enter equipment",IF(G84="","Enter quantity",IF(H84="","Select unit",IF(I84="","Enter scope description",IF(J84="","Enter labor hours",IF(K84="","Enter bid price",IF(K84&lt;=0,"Check bid price",IF(L84="","Enter scope adjustment",IF(M84="","Enter exclusion allowance",IF(N84&lt;=0,"Check normalized total",IF(O84="","Enter lead time",IF(P84="","Assign responsibility",IF(Q84="","Set status",IF(AND(Q84="Selected",COUNTIFS($C$5:$C$104,C84,$Q$5:$Q$104,"Selected")&gt;1),"Check multiple selected bids",IF(O84&gt;Assumptions!$B$4,"Check lead time",IF(IFERROR(TODAY()-E84,0)&gt;Assumptions!$B$5,"Check bid age",IF(IFERROR(ABS(SUM(L84:M84))/K84,0)&gt;Assumptions!$B$6,"Check adjustments",IF(Q84="Clarification Needed","Follow up on clarification",IF(Q84="Received","Review received bid","Ready for comparison"))))))))))))))))))))))))))))</f>
        <v/>
      </c>
    </row>
    <row r="85" ht="34" customHeight="1">
      <c r="A85" s="15" t="n"/>
      <c r="B85" s="16" t="n"/>
      <c r="C85" s="16" t="n"/>
      <c r="D85" s="16" t="n"/>
      <c r="E85" s="17" t="n"/>
      <c r="F85" s="16" t="n"/>
      <c r="G85" s="18" t="n"/>
      <c r="H85" s="15" t="n"/>
      <c r="I85" s="16" t="n"/>
      <c r="J85" s="28" t="n"/>
      <c r="K85" s="29" t="n"/>
      <c r="L85" s="29" t="n"/>
      <c r="M85" s="29" t="n"/>
      <c r="N85" s="25">
        <f>IF(OR(K85="",L85="",M85=""),"",IFERROR(SUM(K85:M85),""))</f>
        <v/>
      </c>
      <c r="O85" s="21" t="n"/>
      <c r="P85" s="15" t="n"/>
      <c r="Q85" s="15" t="n"/>
      <c r="R85" s="25">
        <f>IF(OR(C85="",N85=""),"",IFERROR(N85-AGGREGATE(15,6,$N$5:$N$104/(($C$5:$C$104=C85)*($N$5:$N$104&gt;0)),1),""))</f>
        <v/>
      </c>
      <c r="S85" s="4">
        <f>IF(COUNTA(A85:M85,O85:Q85)=0,"",IF(A85="","Enter bid reference",IF(COUNTIF($A$5:$A$104,A85)&gt;1,"Check duplicate bid reference",IF(B85="","Enter customer",IF(C85="","Enter job",IF(COUNTIFS($C$5:$C$104,C85,$B$5:$B$104,"&lt;&gt;"&amp;B85)&gt;0,"Check customer consistency",IF(D85="","Enter bidder",IF(COUNTIFS($C$5:$C$104,C85,$D$5:$D$104,D85)&gt;1,"Check duplicate bidder for job",IF(E85="","Enter bid date",IF(F85="","Enter equipment",IF(G85="","Enter quantity",IF(H85="","Select unit",IF(I85="","Enter scope description",IF(J85="","Enter labor hours",IF(K85="","Enter bid price",IF(K85&lt;=0,"Check bid price",IF(L85="","Enter scope adjustment",IF(M85="","Enter exclusion allowance",IF(N85&lt;=0,"Check normalized total",IF(O85="","Enter lead time",IF(P85="","Assign responsibility",IF(Q85="","Set status",IF(AND(Q85="Selected",COUNTIFS($C$5:$C$104,C85,$Q$5:$Q$104,"Selected")&gt;1),"Check multiple selected bids",IF(O85&gt;Assumptions!$B$4,"Check lead time",IF(IFERROR(TODAY()-E85,0)&gt;Assumptions!$B$5,"Check bid age",IF(IFERROR(ABS(SUM(L85:M85))/K85,0)&gt;Assumptions!$B$6,"Check adjustments",IF(Q85="Clarification Needed","Follow up on clarification",IF(Q85="Received","Review received bid","Ready for comparison"))))))))))))))))))))))))))))</f>
        <v/>
      </c>
    </row>
    <row r="86" ht="34" customHeight="1">
      <c r="A86" s="15" t="n"/>
      <c r="B86" s="16" t="n"/>
      <c r="C86" s="16" t="n"/>
      <c r="D86" s="16" t="n"/>
      <c r="E86" s="17" t="n"/>
      <c r="F86" s="16" t="n"/>
      <c r="G86" s="18" t="n"/>
      <c r="H86" s="15" t="n"/>
      <c r="I86" s="16" t="n"/>
      <c r="J86" s="28" t="n"/>
      <c r="K86" s="29" t="n"/>
      <c r="L86" s="29" t="n"/>
      <c r="M86" s="29" t="n"/>
      <c r="N86" s="26">
        <f>IF(OR(K86="",L86="",M86=""),"",IFERROR(SUM(K86:M86),""))</f>
        <v/>
      </c>
      <c r="O86" s="21" t="n"/>
      <c r="P86" s="15" t="n"/>
      <c r="Q86" s="15" t="n"/>
      <c r="R86" s="26">
        <f>IF(OR(C86="",N86=""),"",IFERROR(N86-AGGREGATE(15,6,$N$5:$N$104/(($C$5:$C$104=C86)*($N$5:$N$104&gt;0)),1),""))</f>
        <v/>
      </c>
      <c r="S86" s="9">
        <f>IF(COUNTA(A86:M86,O86:Q86)=0,"",IF(A86="","Enter bid reference",IF(COUNTIF($A$5:$A$104,A86)&gt;1,"Check duplicate bid reference",IF(B86="","Enter customer",IF(C86="","Enter job",IF(COUNTIFS($C$5:$C$104,C86,$B$5:$B$104,"&lt;&gt;"&amp;B86)&gt;0,"Check customer consistency",IF(D86="","Enter bidder",IF(COUNTIFS($C$5:$C$104,C86,$D$5:$D$104,D86)&gt;1,"Check duplicate bidder for job",IF(E86="","Enter bid date",IF(F86="","Enter equipment",IF(G86="","Enter quantity",IF(H86="","Select unit",IF(I86="","Enter scope description",IF(J86="","Enter labor hours",IF(K86="","Enter bid price",IF(K86&lt;=0,"Check bid price",IF(L86="","Enter scope adjustment",IF(M86="","Enter exclusion allowance",IF(N86&lt;=0,"Check normalized total",IF(O86="","Enter lead time",IF(P86="","Assign responsibility",IF(Q86="","Set status",IF(AND(Q86="Selected",COUNTIFS($C$5:$C$104,C86,$Q$5:$Q$104,"Selected")&gt;1),"Check multiple selected bids",IF(O86&gt;Assumptions!$B$4,"Check lead time",IF(IFERROR(TODAY()-E86,0)&gt;Assumptions!$B$5,"Check bid age",IF(IFERROR(ABS(SUM(L86:M86))/K86,0)&gt;Assumptions!$B$6,"Check adjustments",IF(Q86="Clarification Needed","Follow up on clarification",IF(Q86="Received","Review received bid","Ready for comparison"))))))))))))))))))))))))))))</f>
        <v/>
      </c>
    </row>
    <row r="87" ht="34" customHeight="1">
      <c r="A87" s="15" t="n"/>
      <c r="B87" s="16" t="n"/>
      <c r="C87" s="16" t="n"/>
      <c r="D87" s="16" t="n"/>
      <c r="E87" s="17" t="n"/>
      <c r="F87" s="16" t="n"/>
      <c r="G87" s="18" t="n"/>
      <c r="H87" s="15" t="n"/>
      <c r="I87" s="16" t="n"/>
      <c r="J87" s="28" t="n"/>
      <c r="K87" s="29" t="n"/>
      <c r="L87" s="29" t="n"/>
      <c r="M87" s="29" t="n"/>
      <c r="N87" s="25">
        <f>IF(OR(K87="",L87="",M87=""),"",IFERROR(SUM(K87:M87),""))</f>
        <v/>
      </c>
      <c r="O87" s="21" t="n"/>
      <c r="P87" s="15" t="n"/>
      <c r="Q87" s="15" t="n"/>
      <c r="R87" s="25">
        <f>IF(OR(C87="",N87=""),"",IFERROR(N87-AGGREGATE(15,6,$N$5:$N$104/(($C$5:$C$104=C87)*($N$5:$N$104&gt;0)),1),""))</f>
        <v/>
      </c>
      <c r="S87" s="4">
        <f>IF(COUNTA(A87:M87,O87:Q87)=0,"",IF(A87="","Enter bid reference",IF(COUNTIF($A$5:$A$104,A87)&gt;1,"Check duplicate bid reference",IF(B87="","Enter customer",IF(C87="","Enter job",IF(COUNTIFS($C$5:$C$104,C87,$B$5:$B$104,"&lt;&gt;"&amp;B87)&gt;0,"Check customer consistency",IF(D87="","Enter bidder",IF(COUNTIFS($C$5:$C$104,C87,$D$5:$D$104,D87)&gt;1,"Check duplicate bidder for job",IF(E87="","Enter bid date",IF(F87="","Enter equipment",IF(G87="","Enter quantity",IF(H87="","Select unit",IF(I87="","Enter scope description",IF(J87="","Enter labor hours",IF(K87="","Enter bid price",IF(K87&lt;=0,"Check bid price",IF(L87="","Enter scope adjustment",IF(M87="","Enter exclusion allowance",IF(N87&lt;=0,"Check normalized total",IF(O87="","Enter lead time",IF(P87="","Assign responsibility",IF(Q87="","Set status",IF(AND(Q87="Selected",COUNTIFS($C$5:$C$104,C87,$Q$5:$Q$104,"Selected")&gt;1),"Check multiple selected bids",IF(O87&gt;Assumptions!$B$4,"Check lead time",IF(IFERROR(TODAY()-E87,0)&gt;Assumptions!$B$5,"Check bid age",IF(IFERROR(ABS(SUM(L87:M87))/K87,0)&gt;Assumptions!$B$6,"Check adjustments",IF(Q87="Clarification Needed","Follow up on clarification",IF(Q87="Received","Review received bid","Ready for comparison"))))))))))))))))))))))))))))</f>
        <v/>
      </c>
    </row>
    <row r="88" ht="34" customHeight="1">
      <c r="A88" s="15" t="n"/>
      <c r="B88" s="16" t="n"/>
      <c r="C88" s="16" t="n"/>
      <c r="D88" s="16" t="n"/>
      <c r="E88" s="17" t="n"/>
      <c r="F88" s="16" t="n"/>
      <c r="G88" s="18" t="n"/>
      <c r="H88" s="15" t="n"/>
      <c r="I88" s="16" t="n"/>
      <c r="J88" s="28" t="n"/>
      <c r="K88" s="29" t="n"/>
      <c r="L88" s="29" t="n"/>
      <c r="M88" s="29" t="n"/>
      <c r="N88" s="26">
        <f>IF(OR(K88="",L88="",M88=""),"",IFERROR(SUM(K88:M88),""))</f>
        <v/>
      </c>
      <c r="O88" s="21" t="n"/>
      <c r="P88" s="15" t="n"/>
      <c r="Q88" s="15" t="n"/>
      <c r="R88" s="26">
        <f>IF(OR(C88="",N88=""),"",IFERROR(N88-AGGREGATE(15,6,$N$5:$N$104/(($C$5:$C$104=C88)*($N$5:$N$104&gt;0)),1),""))</f>
        <v/>
      </c>
      <c r="S88" s="9">
        <f>IF(COUNTA(A88:M88,O88:Q88)=0,"",IF(A88="","Enter bid reference",IF(COUNTIF($A$5:$A$104,A88)&gt;1,"Check duplicate bid reference",IF(B88="","Enter customer",IF(C88="","Enter job",IF(COUNTIFS($C$5:$C$104,C88,$B$5:$B$104,"&lt;&gt;"&amp;B88)&gt;0,"Check customer consistency",IF(D88="","Enter bidder",IF(COUNTIFS($C$5:$C$104,C88,$D$5:$D$104,D88)&gt;1,"Check duplicate bidder for job",IF(E88="","Enter bid date",IF(F88="","Enter equipment",IF(G88="","Enter quantity",IF(H88="","Select unit",IF(I88="","Enter scope description",IF(J88="","Enter labor hours",IF(K88="","Enter bid price",IF(K88&lt;=0,"Check bid price",IF(L88="","Enter scope adjustment",IF(M88="","Enter exclusion allowance",IF(N88&lt;=0,"Check normalized total",IF(O88="","Enter lead time",IF(P88="","Assign responsibility",IF(Q88="","Set status",IF(AND(Q88="Selected",COUNTIFS($C$5:$C$104,C88,$Q$5:$Q$104,"Selected")&gt;1),"Check multiple selected bids",IF(O88&gt;Assumptions!$B$4,"Check lead time",IF(IFERROR(TODAY()-E88,0)&gt;Assumptions!$B$5,"Check bid age",IF(IFERROR(ABS(SUM(L88:M88))/K88,0)&gt;Assumptions!$B$6,"Check adjustments",IF(Q88="Clarification Needed","Follow up on clarification",IF(Q88="Received","Review received bid","Ready for comparison"))))))))))))))))))))))))))))</f>
        <v/>
      </c>
    </row>
    <row r="89" ht="34" customHeight="1">
      <c r="A89" s="15" t="n"/>
      <c r="B89" s="16" t="n"/>
      <c r="C89" s="16" t="n"/>
      <c r="D89" s="16" t="n"/>
      <c r="E89" s="17" t="n"/>
      <c r="F89" s="16" t="n"/>
      <c r="G89" s="18" t="n"/>
      <c r="H89" s="15" t="n"/>
      <c r="I89" s="16" t="n"/>
      <c r="J89" s="28" t="n"/>
      <c r="K89" s="29" t="n"/>
      <c r="L89" s="29" t="n"/>
      <c r="M89" s="29" t="n"/>
      <c r="N89" s="25">
        <f>IF(OR(K89="",L89="",M89=""),"",IFERROR(SUM(K89:M89),""))</f>
        <v/>
      </c>
      <c r="O89" s="21" t="n"/>
      <c r="P89" s="15" t="n"/>
      <c r="Q89" s="15" t="n"/>
      <c r="R89" s="25">
        <f>IF(OR(C89="",N89=""),"",IFERROR(N89-AGGREGATE(15,6,$N$5:$N$104/(($C$5:$C$104=C89)*($N$5:$N$104&gt;0)),1),""))</f>
        <v/>
      </c>
      <c r="S89" s="4">
        <f>IF(COUNTA(A89:M89,O89:Q89)=0,"",IF(A89="","Enter bid reference",IF(COUNTIF($A$5:$A$104,A89)&gt;1,"Check duplicate bid reference",IF(B89="","Enter customer",IF(C89="","Enter job",IF(COUNTIFS($C$5:$C$104,C89,$B$5:$B$104,"&lt;&gt;"&amp;B89)&gt;0,"Check customer consistency",IF(D89="","Enter bidder",IF(COUNTIFS($C$5:$C$104,C89,$D$5:$D$104,D89)&gt;1,"Check duplicate bidder for job",IF(E89="","Enter bid date",IF(F89="","Enter equipment",IF(G89="","Enter quantity",IF(H89="","Select unit",IF(I89="","Enter scope description",IF(J89="","Enter labor hours",IF(K89="","Enter bid price",IF(K89&lt;=0,"Check bid price",IF(L89="","Enter scope adjustment",IF(M89="","Enter exclusion allowance",IF(N89&lt;=0,"Check normalized total",IF(O89="","Enter lead time",IF(P89="","Assign responsibility",IF(Q89="","Set status",IF(AND(Q89="Selected",COUNTIFS($C$5:$C$104,C89,$Q$5:$Q$104,"Selected")&gt;1),"Check multiple selected bids",IF(O89&gt;Assumptions!$B$4,"Check lead time",IF(IFERROR(TODAY()-E89,0)&gt;Assumptions!$B$5,"Check bid age",IF(IFERROR(ABS(SUM(L89:M89))/K89,0)&gt;Assumptions!$B$6,"Check adjustments",IF(Q89="Clarification Needed","Follow up on clarification",IF(Q89="Received","Review received bid","Ready for comparison"))))))))))))))))))))))))))))</f>
        <v/>
      </c>
    </row>
    <row r="90" ht="34" customHeight="1">
      <c r="A90" s="15" t="n"/>
      <c r="B90" s="16" t="n"/>
      <c r="C90" s="16" t="n"/>
      <c r="D90" s="16" t="n"/>
      <c r="E90" s="17" t="n"/>
      <c r="F90" s="16" t="n"/>
      <c r="G90" s="18" t="n"/>
      <c r="H90" s="15" t="n"/>
      <c r="I90" s="16" t="n"/>
      <c r="J90" s="28" t="n"/>
      <c r="K90" s="29" t="n"/>
      <c r="L90" s="29" t="n"/>
      <c r="M90" s="29" t="n"/>
      <c r="N90" s="26">
        <f>IF(OR(K90="",L90="",M90=""),"",IFERROR(SUM(K90:M90),""))</f>
        <v/>
      </c>
      <c r="O90" s="21" t="n"/>
      <c r="P90" s="15" t="n"/>
      <c r="Q90" s="15" t="n"/>
      <c r="R90" s="26">
        <f>IF(OR(C90="",N90=""),"",IFERROR(N90-AGGREGATE(15,6,$N$5:$N$104/(($C$5:$C$104=C90)*($N$5:$N$104&gt;0)),1),""))</f>
        <v/>
      </c>
      <c r="S90" s="9">
        <f>IF(COUNTA(A90:M90,O90:Q90)=0,"",IF(A90="","Enter bid reference",IF(COUNTIF($A$5:$A$104,A90)&gt;1,"Check duplicate bid reference",IF(B90="","Enter customer",IF(C90="","Enter job",IF(COUNTIFS($C$5:$C$104,C90,$B$5:$B$104,"&lt;&gt;"&amp;B90)&gt;0,"Check customer consistency",IF(D90="","Enter bidder",IF(COUNTIFS($C$5:$C$104,C90,$D$5:$D$104,D90)&gt;1,"Check duplicate bidder for job",IF(E90="","Enter bid date",IF(F90="","Enter equipment",IF(G90="","Enter quantity",IF(H90="","Select unit",IF(I90="","Enter scope description",IF(J90="","Enter labor hours",IF(K90="","Enter bid price",IF(K90&lt;=0,"Check bid price",IF(L90="","Enter scope adjustment",IF(M90="","Enter exclusion allowance",IF(N90&lt;=0,"Check normalized total",IF(O90="","Enter lead time",IF(P90="","Assign responsibility",IF(Q90="","Set status",IF(AND(Q90="Selected",COUNTIFS($C$5:$C$104,C90,$Q$5:$Q$104,"Selected")&gt;1),"Check multiple selected bids",IF(O90&gt;Assumptions!$B$4,"Check lead time",IF(IFERROR(TODAY()-E90,0)&gt;Assumptions!$B$5,"Check bid age",IF(IFERROR(ABS(SUM(L90:M90))/K90,0)&gt;Assumptions!$B$6,"Check adjustments",IF(Q90="Clarification Needed","Follow up on clarification",IF(Q90="Received","Review received bid","Ready for comparison"))))))))))))))))))))))))))))</f>
        <v/>
      </c>
    </row>
    <row r="91" ht="34" customHeight="1">
      <c r="A91" s="15" t="n"/>
      <c r="B91" s="16" t="n"/>
      <c r="C91" s="16" t="n"/>
      <c r="D91" s="16" t="n"/>
      <c r="E91" s="17" t="n"/>
      <c r="F91" s="16" t="n"/>
      <c r="G91" s="18" t="n"/>
      <c r="H91" s="15" t="n"/>
      <c r="I91" s="16" t="n"/>
      <c r="J91" s="28" t="n"/>
      <c r="K91" s="29" t="n"/>
      <c r="L91" s="29" t="n"/>
      <c r="M91" s="29" t="n"/>
      <c r="N91" s="25">
        <f>IF(OR(K91="",L91="",M91=""),"",IFERROR(SUM(K91:M91),""))</f>
        <v/>
      </c>
      <c r="O91" s="21" t="n"/>
      <c r="P91" s="15" t="n"/>
      <c r="Q91" s="15" t="n"/>
      <c r="R91" s="25">
        <f>IF(OR(C91="",N91=""),"",IFERROR(N91-AGGREGATE(15,6,$N$5:$N$104/(($C$5:$C$104=C91)*($N$5:$N$104&gt;0)),1),""))</f>
        <v/>
      </c>
      <c r="S91" s="4">
        <f>IF(COUNTA(A91:M91,O91:Q91)=0,"",IF(A91="","Enter bid reference",IF(COUNTIF($A$5:$A$104,A91)&gt;1,"Check duplicate bid reference",IF(B91="","Enter customer",IF(C91="","Enter job",IF(COUNTIFS($C$5:$C$104,C91,$B$5:$B$104,"&lt;&gt;"&amp;B91)&gt;0,"Check customer consistency",IF(D91="","Enter bidder",IF(COUNTIFS($C$5:$C$104,C91,$D$5:$D$104,D91)&gt;1,"Check duplicate bidder for job",IF(E91="","Enter bid date",IF(F91="","Enter equipment",IF(G91="","Enter quantity",IF(H91="","Select unit",IF(I91="","Enter scope description",IF(J91="","Enter labor hours",IF(K91="","Enter bid price",IF(K91&lt;=0,"Check bid price",IF(L91="","Enter scope adjustment",IF(M91="","Enter exclusion allowance",IF(N91&lt;=0,"Check normalized total",IF(O91="","Enter lead time",IF(P91="","Assign responsibility",IF(Q91="","Set status",IF(AND(Q91="Selected",COUNTIFS($C$5:$C$104,C91,$Q$5:$Q$104,"Selected")&gt;1),"Check multiple selected bids",IF(O91&gt;Assumptions!$B$4,"Check lead time",IF(IFERROR(TODAY()-E91,0)&gt;Assumptions!$B$5,"Check bid age",IF(IFERROR(ABS(SUM(L91:M91))/K91,0)&gt;Assumptions!$B$6,"Check adjustments",IF(Q91="Clarification Needed","Follow up on clarification",IF(Q91="Received","Review received bid","Ready for comparison"))))))))))))))))))))))))))))</f>
        <v/>
      </c>
    </row>
    <row r="92" ht="34" customHeight="1">
      <c r="A92" s="15" t="n"/>
      <c r="B92" s="16" t="n"/>
      <c r="C92" s="16" t="n"/>
      <c r="D92" s="16" t="n"/>
      <c r="E92" s="17" t="n"/>
      <c r="F92" s="16" t="n"/>
      <c r="G92" s="18" t="n"/>
      <c r="H92" s="15" t="n"/>
      <c r="I92" s="16" t="n"/>
      <c r="J92" s="28" t="n"/>
      <c r="K92" s="29" t="n"/>
      <c r="L92" s="29" t="n"/>
      <c r="M92" s="29" t="n"/>
      <c r="N92" s="26">
        <f>IF(OR(K92="",L92="",M92=""),"",IFERROR(SUM(K92:M92),""))</f>
        <v/>
      </c>
      <c r="O92" s="21" t="n"/>
      <c r="P92" s="15" t="n"/>
      <c r="Q92" s="15" t="n"/>
      <c r="R92" s="26">
        <f>IF(OR(C92="",N92=""),"",IFERROR(N92-AGGREGATE(15,6,$N$5:$N$104/(($C$5:$C$104=C92)*($N$5:$N$104&gt;0)),1),""))</f>
        <v/>
      </c>
      <c r="S92" s="9">
        <f>IF(COUNTA(A92:M92,O92:Q92)=0,"",IF(A92="","Enter bid reference",IF(COUNTIF($A$5:$A$104,A92)&gt;1,"Check duplicate bid reference",IF(B92="","Enter customer",IF(C92="","Enter job",IF(COUNTIFS($C$5:$C$104,C92,$B$5:$B$104,"&lt;&gt;"&amp;B92)&gt;0,"Check customer consistency",IF(D92="","Enter bidder",IF(COUNTIFS($C$5:$C$104,C92,$D$5:$D$104,D92)&gt;1,"Check duplicate bidder for job",IF(E92="","Enter bid date",IF(F92="","Enter equipment",IF(G92="","Enter quantity",IF(H92="","Select unit",IF(I92="","Enter scope description",IF(J92="","Enter labor hours",IF(K92="","Enter bid price",IF(K92&lt;=0,"Check bid price",IF(L92="","Enter scope adjustment",IF(M92="","Enter exclusion allowance",IF(N92&lt;=0,"Check normalized total",IF(O92="","Enter lead time",IF(P92="","Assign responsibility",IF(Q92="","Set status",IF(AND(Q92="Selected",COUNTIFS($C$5:$C$104,C92,$Q$5:$Q$104,"Selected")&gt;1),"Check multiple selected bids",IF(O92&gt;Assumptions!$B$4,"Check lead time",IF(IFERROR(TODAY()-E92,0)&gt;Assumptions!$B$5,"Check bid age",IF(IFERROR(ABS(SUM(L92:M92))/K92,0)&gt;Assumptions!$B$6,"Check adjustments",IF(Q92="Clarification Needed","Follow up on clarification",IF(Q92="Received","Review received bid","Ready for comparison"))))))))))))))))))))))))))))</f>
        <v/>
      </c>
    </row>
    <row r="93" ht="34" customHeight="1">
      <c r="A93" s="15" t="n"/>
      <c r="B93" s="16" t="n"/>
      <c r="C93" s="16" t="n"/>
      <c r="D93" s="16" t="n"/>
      <c r="E93" s="17" t="n"/>
      <c r="F93" s="16" t="n"/>
      <c r="G93" s="18" t="n"/>
      <c r="H93" s="15" t="n"/>
      <c r="I93" s="16" t="n"/>
      <c r="J93" s="28" t="n"/>
      <c r="K93" s="29" t="n"/>
      <c r="L93" s="29" t="n"/>
      <c r="M93" s="29" t="n"/>
      <c r="N93" s="25">
        <f>IF(OR(K93="",L93="",M93=""),"",IFERROR(SUM(K93:M93),""))</f>
        <v/>
      </c>
      <c r="O93" s="21" t="n"/>
      <c r="P93" s="15" t="n"/>
      <c r="Q93" s="15" t="n"/>
      <c r="R93" s="25">
        <f>IF(OR(C93="",N93=""),"",IFERROR(N93-AGGREGATE(15,6,$N$5:$N$104/(($C$5:$C$104=C93)*($N$5:$N$104&gt;0)),1),""))</f>
        <v/>
      </c>
      <c r="S93" s="4">
        <f>IF(COUNTA(A93:M93,O93:Q93)=0,"",IF(A93="","Enter bid reference",IF(COUNTIF($A$5:$A$104,A93)&gt;1,"Check duplicate bid reference",IF(B93="","Enter customer",IF(C93="","Enter job",IF(COUNTIFS($C$5:$C$104,C93,$B$5:$B$104,"&lt;&gt;"&amp;B93)&gt;0,"Check customer consistency",IF(D93="","Enter bidder",IF(COUNTIFS($C$5:$C$104,C93,$D$5:$D$104,D93)&gt;1,"Check duplicate bidder for job",IF(E93="","Enter bid date",IF(F93="","Enter equipment",IF(G93="","Enter quantity",IF(H93="","Select unit",IF(I93="","Enter scope description",IF(J93="","Enter labor hours",IF(K93="","Enter bid price",IF(K93&lt;=0,"Check bid price",IF(L93="","Enter scope adjustment",IF(M93="","Enter exclusion allowance",IF(N93&lt;=0,"Check normalized total",IF(O93="","Enter lead time",IF(P93="","Assign responsibility",IF(Q93="","Set status",IF(AND(Q93="Selected",COUNTIFS($C$5:$C$104,C93,$Q$5:$Q$104,"Selected")&gt;1),"Check multiple selected bids",IF(O93&gt;Assumptions!$B$4,"Check lead time",IF(IFERROR(TODAY()-E93,0)&gt;Assumptions!$B$5,"Check bid age",IF(IFERROR(ABS(SUM(L93:M93))/K93,0)&gt;Assumptions!$B$6,"Check adjustments",IF(Q93="Clarification Needed","Follow up on clarification",IF(Q93="Received","Review received bid","Ready for comparison"))))))))))))))))))))))))))))</f>
        <v/>
      </c>
    </row>
    <row r="94" ht="34" customHeight="1">
      <c r="A94" s="15" t="n"/>
      <c r="B94" s="16" t="n"/>
      <c r="C94" s="16" t="n"/>
      <c r="D94" s="16" t="n"/>
      <c r="E94" s="17" t="n"/>
      <c r="F94" s="16" t="n"/>
      <c r="G94" s="18" t="n"/>
      <c r="H94" s="15" t="n"/>
      <c r="I94" s="16" t="n"/>
      <c r="J94" s="28" t="n"/>
      <c r="K94" s="29" t="n"/>
      <c r="L94" s="29" t="n"/>
      <c r="M94" s="29" t="n"/>
      <c r="N94" s="26">
        <f>IF(OR(K94="",L94="",M94=""),"",IFERROR(SUM(K94:M94),""))</f>
        <v/>
      </c>
      <c r="O94" s="21" t="n"/>
      <c r="P94" s="15" t="n"/>
      <c r="Q94" s="15" t="n"/>
      <c r="R94" s="26">
        <f>IF(OR(C94="",N94=""),"",IFERROR(N94-AGGREGATE(15,6,$N$5:$N$104/(($C$5:$C$104=C94)*($N$5:$N$104&gt;0)),1),""))</f>
        <v/>
      </c>
      <c r="S94" s="9">
        <f>IF(COUNTA(A94:M94,O94:Q94)=0,"",IF(A94="","Enter bid reference",IF(COUNTIF($A$5:$A$104,A94)&gt;1,"Check duplicate bid reference",IF(B94="","Enter customer",IF(C94="","Enter job",IF(COUNTIFS($C$5:$C$104,C94,$B$5:$B$104,"&lt;&gt;"&amp;B94)&gt;0,"Check customer consistency",IF(D94="","Enter bidder",IF(COUNTIFS($C$5:$C$104,C94,$D$5:$D$104,D94)&gt;1,"Check duplicate bidder for job",IF(E94="","Enter bid date",IF(F94="","Enter equipment",IF(G94="","Enter quantity",IF(H94="","Select unit",IF(I94="","Enter scope description",IF(J94="","Enter labor hours",IF(K94="","Enter bid price",IF(K94&lt;=0,"Check bid price",IF(L94="","Enter scope adjustment",IF(M94="","Enter exclusion allowance",IF(N94&lt;=0,"Check normalized total",IF(O94="","Enter lead time",IF(P94="","Assign responsibility",IF(Q94="","Set status",IF(AND(Q94="Selected",COUNTIFS($C$5:$C$104,C94,$Q$5:$Q$104,"Selected")&gt;1),"Check multiple selected bids",IF(O94&gt;Assumptions!$B$4,"Check lead time",IF(IFERROR(TODAY()-E94,0)&gt;Assumptions!$B$5,"Check bid age",IF(IFERROR(ABS(SUM(L94:M94))/K94,0)&gt;Assumptions!$B$6,"Check adjustments",IF(Q94="Clarification Needed","Follow up on clarification",IF(Q94="Received","Review received bid","Ready for comparison"))))))))))))))))))))))))))))</f>
        <v/>
      </c>
    </row>
    <row r="95" ht="34" customHeight="1">
      <c r="A95" s="15" t="n"/>
      <c r="B95" s="16" t="n"/>
      <c r="C95" s="16" t="n"/>
      <c r="D95" s="16" t="n"/>
      <c r="E95" s="17" t="n"/>
      <c r="F95" s="16" t="n"/>
      <c r="G95" s="18" t="n"/>
      <c r="H95" s="15" t="n"/>
      <c r="I95" s="16" t="n"/>
      <c r="J95" s="28" t="n"/>
      <c r="K95" s="29" t="n"/>
      <c r="L95" s="29" t="n"/>
      <c r="M95" s="29" t="n"/>
      <c r="N95" s="25">
        <f>IF(OR(K95="",L95="",M95=""),"",IFERROR(SUM(K95:M95),""))</f>
        <v/>
      </c>
      <c r="O95" s="21" t="n"/>
      <c r="P95" s="15" t="n"/>
      <c r="Q95" s="15" t="n"/>
      <c r="R95" s="25">
        <f>IF(OR(C95="",N95=""),"",IFERROR(N95-AGGREGATE(15,6,$N$5:$N$104/(($C$5:$C$104=C95)*($N$5:$N$104&gt;0)),1),""))</f>
        <v/>
      </c>
      <c r="S95" s="4">
        <f>IF(COUNTA(A95:M95,O95:Q95)=0,"",IF(A95="","Enter bid reference",IF(COUNTIF($A$5:$A$104,A95)&gt;1,"Check duplicate bid reference",IF(B95="","Enter customer",IF(C95="","Enter job",IF(COUNTIFS($C$5:$C$104,C95,$B$5:$B$104,"&lt;&gt;"&amp;B95)&gt;0,"Check customer consistency",IF(D95="","Enter bidder",IF(COUNTIFS($C$5:$C$104,C95,$D$5:$D$104,D95)&gt;1,"Check duplicate bidder for job",IF(E95="","Enter bid date",IF(F95="","Enter equipment",IF(G95="","Enter quantity",IF(H95="","Select unit",IF(I95="","Enter scope description",IF(J95="","Enter labor hours",IF(K95="","Enter bid price",IF(K95&lt;=0,"Check bid price",IF(L95="","Enter scope adjustment",IF(M95="","Enter exclusion allowance",IF(N95&lt;=0,"Check normalized total",IF(O95="","Enter lead time",IF(P95="","Assign responsibility",IF(Q95="","Set status",IF(AND(Q95="Selected",COUNTIFS($C$5:$C$104,C95,$Q$5:$Q$104,"Selected")&gt;1),"Check multiple selected bids",IF(O95&gt;Assumptions!$B$4,"Check lead time",IF(IFERROR(TODAY()-E95,0)&gt;Assumptions!$B$5,"Check bid age",IF(IFERROR(ABS(SUM(L95:M95))/K95,0)&gt;Assumptions!$B$6,"Check adjustments",IF(Q95="Clarification Needed","Follow up on clarification",IF(Q95="Received","Review received bid","Ready for comparison"))))))))))))))))))))))))))))</f>
        <v/>
      </c>
    </row>
    <row r="96" ht="34" customHeight="1">
      <c r="A96" s="15" t="n"/>
      <c r="B96" s="16" t="n"/>
      <c r="C96" s="16" t="n"/>
      <c r="D96" s="16" t="n"/>
      <c r="E96" s="17" t="n"/>
      <c r="F96" s="16" t="n"/>
      <c r="G96" s="18" t="n"/>
      <c r="H96" s="15" t="n"/>
      <c r="I96" s="16" t="n"/>
      <c r="J96" s="28" t="n"/>
      <c r="K96" s="29" t="n"/>
      <c r="L96" s="29" t="n"/>
      <c r="M96" s="29" t="n"/>
      <c r="N96" s="26">
        <f>IF(OR(K96="",L96="",M96=""),"",IFERROR(SUM(K96:M96),""))</f>
        <v/>
      </c>
      <c r="O96" s="21" t="n"/>
      <c r="P96" s="15" t="n"/>
      <c r="Q96" s="15" t="n"/>
      <c r="R96" s="26">
        <f>IF(OR(C96="",N96=""),"",IFERROR(N96-AGGREGATE(15,6,$N$5:$N$104/(($C$5:$C$104=C96)*($N$5:$N$104&gt;0)),1),""))</f>
        <v/>
      </c>
      <c r="S96" s="9">
        <f>IF(COUNTA(A96:M96,O96:Q96)=0,"",IF(A96="","Enter bid reference",IF(COUNTIF($A$5:$A$104,A96)&gt;1,"Check duplicate bid reference",IF(B96="","Enter customer",IF(C96="","Enter job",IF(COUNTIFS($C$5:$C$104,C96,$B$5:$B$104,"&lt;&gt;"&amp;B96)&gt;0,"Check customer consistency",IF(D96="","Enter bidder",IF(COUNTIFS($C$5:$C$104,C96,$D$5:$D$104,D96)&gt;1,"Check duplicate bidder for job",IF(E96="","Enter bid date",IF(F96="","Enter equipment",IF(G96="","Enter quantity",IF(H96="","Select unit",IF(I96="","Enter scope description",IF(J96="","Enter labor hours",IF(K96="","Enter bid price",IF(K96&lt;=0,"Check bid price",IF(L96="","Enter scope adjustment",IF(M96="","Enter exclusion allowance",IF(N96&lt;=0,"Check normalized total",IF(O96="","Enter lead time",IF(P96="","Assign responsibility",IF(Q96="","Set status",IF(AND(Q96="Selected",COUNTIFS($C$5:$C$104,C96,$Q$5:$Q$104,"Selected")&gt;1),"Check multiple selected bids",IF(O96&gt;Assumptions!$B$4,"Check lead time",IF(IFERROR(TODAY()-E96,0)&gt;Assumptions!$B$5,"Check bid age",IF(IFERROR(ABS(SUM(L96:M96))/K96,0)&gt;Assumptions!$B$6,"Check adjustments",IF(Q96="Clarification Needed","Follow up on clarification",IF(Q96="Received","Review received bid","Ready for comparison"))))))))))))))))))))))))))))</f>
        <v/>
      </c>
    </row>
    <row r="97" ht="34" customHeight="1">
      <c r="A97" s="15" t="n"/>
      <c r="B97" s="16" t="n"/>
      <c r="C97" s="16" t="n"/>
      <c r="D97" s="16" t="n"/>
      <c r="E97" s="17" t="n"/>
      <c r="F97" s="16" t="n"/>
      <c r="G97" s="18" t="n"/>
      <c r="H97" s="15" t="n"/>
      <c r="I97" s="16" t="n"/>
      <c r="J97" s="28" t="n"/>
      <c r="K97" s="29" t="n"/>
      <c r="L97" s="29" t="n"/>
      <c r="M97" s="29" t="n"/>
      <c r="N97" s="25">
        <f>IF(OR(K97="",L97="",M97=""),"",IFERROR(SUM(K97:M97),""))</f>
        <v/>
      </c>
      <c r="O97" s="21" t="n"/>
      <c r="P97" s="15" t="n"/>
      <c r="Q97" s="15" t="n"/>
      <c r="R97" s="25">
        <f>IF(OR(C97="",N97=""),"",IFERROR(N97-AGGREGATE(15,6,$N$5:$N$104/(($C$5:$C$104=C97)*($N$5:$N$104&gt;0)),1),""))</f>
        <v/>
      </c>
      <c r="S97" s="4">
        <f>IF(COUNTA(A97:M97,O97:Q97)=0,"",IF(A97="","Enter bid reference",IF(COUNTIF($A$5:$A$104,A97)&gt;1,"Check duplicate bid reference",IF(B97="","Enter customer",IF(C97="","Enter job",IF(COUNTIFS($C$5:$C$104,C97,$B$5:$B$104,"&lt;&gt;"&amp;B97)&gt;0,"Check customer consistency",IF(D97="","Enter bidder",IF(COUNTIFS($C$5:$C$104,C97,$D$5:$D$104,D97)&gt;1,"Check duplicate bidder for job",IF(E97="","Enter bid date",IF(F97="","Enter equipment",IF(G97="","Enter quantity",IF(H97="","Select unit",IF(I97="","Enter scope description",IF(J97="","Enter labor hours",IF(K97="","Enter bid price",IF(K97&lt;=0,"Check bid price",IF(L97="","Enter scope adjustment",IF(M97="","Enter exclusion allowance",IF(N97&lt;=0,"Check normalized total",IF(O97="","Enter lead time",IF(P97="","Assign responsibility",IF(Q97="","Set status",IF(AND(Q97="Selected",COUNTIFS($C$5:$C$104,C97,$Q$5:$Q$104,"Selected")&gt;1),"Check multiple selected bids",IF(O97&gt;Assumptions!$B$4,"Check lead time",IF(IFERROR(TODAY()-E97,0)&gt;Assumptions!$B$5,"Check bid age",IF(IFERROR(ABS(SUM(L97:M97))/K97,0)&gt;Assumptions!$B$6,"Check adjustments",IF(Q97="Clarification Needed","Follow up on clarification",IF(Q97="Received","Review received bid","Ready for comparison"))))))))))))))))))))))))))))</f>
        <v/>
      </c>
    </row>
    <row r="98" ht="34" customHeight="1">
      <c r="A98" s="15" t="n"/>
      <c r="B98" s="16" t="n"/>
      <c r="C98" s="16" t="n"/>
      <c r="D98" s="16" t="n"/>
      <c r="E98" s="17" t="n"/>
      <c r="F98" s="16" t="n"/>
      <c r="G98" s="18" t="n"/>
      <c r="H98" s="15" t="n"/>
      <c r="I98" s="16" t="n"/>
      <c r="J98" s="28" t="n"/>
      <c r="K98" s="29" t="n"/>
      <c r="L98" s="29" t="n"/>
      <c r="M98" s="29" t="n"/>
      <c r="N98" s="26">
        <f>IF(OR(K98="",L98="",M98=""),"",IFERROR(SUM(K98:M98),""))</f>
        <v/>
      </c>
      <c r="O98" s="21" t="n"/>
      <c r="P98" s="15" t="n"/>
      <c r="Q98" s="15" t="n"/>
      <c r="R98" s="26">
        <f>IF(OR(C98="",N98=""),"",IFERROR(N98-AGGREGATE(15,6,$N$5:$N$104/(($C$5:$C$104=C98)*($N$5:$N$104&gt;0)),1),""))</f>
        <v/>
      </c>
      <c r="S98" s="9">
        <f>IF(COUNTA(A98:M98,O98:Q98)=0,"",IF(A98="","Enter bid reference",IF(COUNTIF($A$5:$A$104,A98)&gt;1,"Check duplicate bid reference",IF(B98="","Enter customer",IF(C98="","Enter job",IF(COUNTIFS($C$5:$C$104,C98,$B$5:$B$104,"&lt;&gt;"&amp;B98)&gt;0,"Check customer consistency",IF(D98="","Enter bidder",IF(COUNTIFS($C$5:$C$104,C98,$D$5:$D$104,D98)&gt;1,"Check duplicate bidder for job",IF(E98="","Enter bid date",IF(F98="","Enter equipment",IF(G98="","Enter quantity",IF(H98="","Select unit",IF(I98="","Enter scope description",IF(J98="","Enter labor hours",IF(K98="","Enter bid price",IF(K98&lt;=0,"Check bid price",IF(L98="","Enter scope adjustment",IF(M98="","Enter exclusion allowance",IF(N98&lt;=0,"Check normalized total",IF(O98="","Enter lead time",IF(P98="","Assign responsibility",IF(Q98="","Set status",IF(AND(Q98="Selected",COUNTIFS($C$5:$C$104,C98,$Q$5:$Q$104,"Selected")&gt;1),"Check multiple selected bids",IF(O98&gt;Assumptions!$B$4,"Check lead time",IF(IFERROR(TODAY()-E98,0)&gt;Assumptions!$B$5,"Check bid age",IF(IFERROR(ABS(SUM(L98:M98))/K98,0)&gt;Assumptions!$B$6,"Check adjustments",IF(Q98="Clarification Needed","Follow up on clarification",IF(Q98="Received","Review received bid","Ready for comparison"))))))))))))))))))))))))))))</f>
        <v/>
      </c>
    </row>
    <row r="99" ht="34" customHeight="1">
      <c r="A99" s="15" t="n"/>
      <c r="B99" s="16" t="n"/>
      <c r="C99" s="16" t="n"/>
      <c r="D99" s="16" t="n"/>
      <c r="E99" s="17" t="n"/>
      <c r="F99" s="16" t="n"/>
      <c r="G99" s="18" t="n"/>
      <c r="H99" s="15" t="n"/>
      <c r="I99" s="16" t="n"/>
      <c r="J99" s="28" t="n"/>
      <c r="K99" s="29" t="n"/>
      <c r="L99" s="29" t="n"/>
      <c r="M99" s="29" t="n"/>
      <c r="N99" s="25">
        <f>IF(OR(K99="",L99="",M99=""),"",IFERROR(SUM(K99:M99),""))</f>
        <v/>
      </c>
      <c r="O99" s="21" t="n"/>
      <c r="P99" s="15" t="n"/>
      <c r="Q99" s="15" t="n"/>
      <c r="R99" s="25">
        <f>IF(OR(C99="",N99=""),"",IFERROR(N99-AGGREGATE(15,6,$N$5:$N$104/(($C$5:$C$104=C99)*($N$5:$N$104&gt;0)),1),""))</f>
        <v/>
      </c>
      <c r="S99" s="4">
        <f>IF(COUNTA(A99:M99,O99:Q99)=0,"",IF(A99="","Enter bid reference",IF(COUNTIF($A$5:$A$104,A99)&gt;1,"Check duplicate bid reference",IF(B99="","Enter customer",IF(C99="","Enter job",IF(COUNTIFS($C$5:$C$104,C99,$B$5:$B$104,"&lt;&gt;"&amp;B99)&gt;0,"Check customer consistency",IF(D99="","Enter bidder",IF(COUNTIFS($C$5:$C$104,C99,$D$5:$D$104,D99)&gt;1,"Check duplicate bidder for job",IF(E99="","Enter bid date",IF(F99="","Enter equipment",IF(G99="","Enter quantity",IF(H99="","Select unit",IF(I99="","Enter scope description",IF(J99="","Enter labor hours",IF(K99="","Enter bid price",IF(K99&lt;=0,"Check bid price",IF(L99="","Enter scope adjustment",IF(M99="","Enter exclusion allowance",IF(N99&lt;=0,"Check normalized total",IF(O99="","Enter lead time",IF(P99="","Assign responsibility",IF(Q99="","Set status",IF(AND(Q99="Selected",COUNTIFS($C$5:$C$104,C99,$Q$5:$Q$104,"Selected")&gt;1),"Check multiple selected bids",IF(O99&gt;Assumptions!$B$4,"Check lead time",IF(IFERROR(TODAY()-E99,0)&gt;Assumptions!$B$5,"Check bid age",IF(IFERROR(ABS(SUM(L99:M99))/K99,0)&gt;Assumptions!$B$6,"Check adjustments",IF(Q99="Clarification Needed","Follow up on clarification",IF(Q99="Received","Review received bid","Ready for comparison"))))))))))))))))))))))))))))</f>
        <v/>
      </c>
    </row>
    <row r="100" ht="34" customHeight="1">
      <c r="A100" s="15" t="n"/>
      <c r="B100" s="16" t="n"/>
      <c r="C100" s="16" t="n"/>
      <c r="D100" s="16" t="n"/>
      <c r="E100" s="17" t="n"/>
      <c r="F100" s="16" t="n"/>
      <c r="G100" s="18" t="n"/>
      <c r="H100" s="15" t="n"/>
      <c r="I100" s="16" t="n"/>
      <c r="J100" s="28" t="n"/>
      <c r="K100" s="29" t="n"/>
      <c r="L100" s="29" t="n"/>
      <c r="M100" s="29" t="n"/>
      <c r="N100" s="26">
        <f>IF(OR(K100="",L100="",M100=""),"",IFERROR(SUM(K100:M100),""))</f>
        <v/>
      </c>
      <c r="O100" s="21" t="n"/>
      <c r="P100" s="15" t="n"/>
      <c r="Q100" s="15" t="n"/>
      <c r="R100" s="26">
        <f>IF(OR(C100="",N100=""),"",IFERROR(N100-AGGREGATE(15,6,$N$5:$N$104/(($C$5:$C$104=C100)*($N$5:$N$104&gt;0)),1),""))</f>
        <v/>
      </c>
      <c r="S100" s="9">
        <f>IF(COUNTA(A100:M100,O100:Q100)=0,"",IF(A100="","Enter bid reference",IF(COUNTIF($A$5:$A$104,A100)&gt;1,"Check duplicate bid reference",IF(B100="","Enter customer",IF(C100="","Enter job",IF(COUNTIFS($C$5:$C$104,C100,$B$5:$B$104,"&lt;&gt;"&amp;B100)&gt;0,"Check customer consistency",IF(D100="","Enter bidder",IF(COUNTIFS($C$5:$C$104,C100,$D$5:$D$104,D100)&gt;1,"Check duplicate bidder for job",IF(E100="","Enter bid date",IF(F100="","Enter equipment",IF(G100="","Enter quantity",IF(H100="","Select unit",IF(I100="","Enter scope description",IF(J100="","Enter labor hours",IF(K100="","Enter bid price",IF(K100&lt;=0,"Check bid price",IF(L100="","Enter scope adjustment",IF(M100="","Enter exclusion allowance",IF(N100&lt;=0,"Check normalized total",IF(O100="","Enter lead time",IF(P100="","Assign responsibility",IF(Q100="","Set status",IF(AND(Q100="Selected",COUNTIFS($C$5:$C$104,C100,$Q$5:$Q$104,"Selected")&gt;1),"Check multiple selected bids",IF(O100&gt;Assumptions!$B$4,"Check lead time",IF(IFERROR(TODAY()-E100,0)&gt;Assumptions!$B$5,"Check bid age",IF(IFERROR(ABS(SUM(L100:M100))/K100,0)&gt;Assumptions!$B$6,"Check adjustments",IF(Q100="Clarification Needed","Follow up on clarification",IF(Q100="Received","Review received bid","Ready for comparison"))))))))))))))))))))))))))))</f>
        <v/>
      </c>
    </row>
    <row r="101" ht="34" customHeight="1">
      <c r="A101" s="15" t="n"/>
      <c r="B101" s="16" t="n"/>
      <c r="C101" s="16" t="n"/>
      <c r="D101" s="16" t="n"/>
      <c r="E101" s="17" t="n"/>
      <c r="F101" s="16" t="n"/>
      <c r="G101" s="18" t="n"/>
      <c r="H101" s="15" t="n"/>
      <c r="I101" s="16" t="n"/>
      <c r="J101" s="28" t="n"/>
      <c r="K101" s="29" t="n"/>
      <c r="L101" s="29" t="n"/>
      <c r="M101" s="29" t="n"/>
      <c r="N101" s="25">
        <f>IF(OR(K101="",L101="",M101=""),"",IFERROR(SUM(K101:M101),""))</f>
        <v/>
      </c>
      <c r="O101" s="21" t="n"/>
      <c r="P101" s="15" t="n"/>
      <c r="Q101" s="15" t="n"/>
      <c r="R101" s="25">
        <f>IF(OR(C101="",N101=""),"",IFERROR(N101-AGGREGATE(15,6,$N$5:$N$104/(($C$5:$C$104=C101)*($N$5:$N$104&gt;0)),1),""))</f>
        <v/>
      </c>
      <c r="S101" s="4">
        <f>IF(COUNTA(A101:M101,O101:Q101)=0,"",IF(A101="","Enter bid reference",IF(COUNTIF($A$5:$A$104,A101)&gt;1,"Check duplicate bid reference",IF(B101="","Enter customer",IF(C101="","Enter job",IF(COUNTIFS($C$5:$C$104,C101,$B$5:$B$104,"&lt;&gt;"&amp;B101)&gt;0,"Check customer consistency",IF(D101="","Enter bidder",IF(COUNTIFS($C$5:$C$104,C101,$D$5:$D$104,D101)&gt;1,"Check duplicate bidder for job",IF(E101="","Enter bid date",IF(F101="","Enter equipment",IF(G101="","Enter quantity",IF(H101="","Select unit",IF(I101="","Enter scope description",IF(J101="","Enter labor hours",IF(K101="","Enter bid price",IF(K101&lt;=0,"Check bid price",IF(L101="","Enter scope adjustment",IF(M101="","Enter exclusion allowance",IF(N101&lt;=0,"Check normalized total",IF(O101="","Enter lead time",IF(P101="","Assign responsibility",IF(Q101="","Set status",IF(AND(Q101="Selected",COUNTIFS($C$5:$C$104,C101,$Q$5:$Q$104,"Selected")&gt;1),"Check multiple selected bids",IF(O101&gt;Assumptions!$B$4,"Check lead time",IF(IFERROR(TODAY()-E101,0)&gt;Assumptions!$B$5,"Check bid age",IF(IFERROR(ABS(SUM(L101:M101))/K101,0)&gt;Assumptions!$B$6,"Check adjustments",IF(Q101="Clarification Needed","Follow up on clarification",IF(Q101="Received","Review received bid","Ready for comparison"))))))))))))))))))))))))))))</f>
        <v/>
      </c>
    </row>
    <row r="102" ht="34" customHeight="1">
      <c r="A102" s="15" t="n"/>
      <c r="B102" s="16" t="n"/>
      <c r="C102" s="16" t="n"/>
      <c r="D102" s="16" t="n"/>
      <c r="E102" s="17" t="n"/>
      <c r="F102" s="16" t="n"/>
      <c r="G102" s="18" t="n"/>
      <c r="H102" s="15" t="n"/>
      <c r="I102" s="16" t="n"/>
      <c r="J102" s="28" t="n"/>
      <c r="K102" s="29" t="n"/>
      <c r="L102" s="29" t="n"/>
      <c r="M102" s="29" t="n"/>
      <c r="N102" s="26">
        <f>IF(OR(K102="",L102="",M102=""),"",IFERROR(SUM(K102:M102),""))</f>
        <v/>
      </c>
      <c r="O102" s="21" t="n"/>
      <c r="P102" s="15" t="n"/>
      <c r="Q102" s="15" t="n"/>
      <c r="R102" s="26">
        <f>IF(OR(C102="",N102=""),"",IFERROR(N102-AGGREGATE(15,6,$N$5:$N$104/(($C$5:$C$104=C102)*($N$5:$N$104&gt;0)),1),""))</f>
        <v/>
      </c>
      <c r="S102" s="9">
        <f>IF(COUNTA(A102:M102,O102:Q102)=0,"",IF(A102="","Enter bid reference",IF(COUNTIF($A$5:$A$104,A102)&gt;1,"Check duplicate bid reference",IF(B102="","Enter customer",IF(C102="","Enter job",IF(COUNTIFS($C$5:$C$104,C102,$B$5:$B$104,"&lt;&gt;"&amp;B102)&gt;0,"Check customer consistency",IF(D102="","Enter bidder",IF(COUNTIFS($C$5:$C$104,C102,$D$5:$D$104,D102)&gt;1,"Check duplicate bidder for job",IF(E102="","Enter bid date",IF(F102="","Enter equipment",IF(G102="","Enter quantity",IF(H102="","Select unit",IF(I102="","Enter scope description",IF(J102="","Enter labor hours",IF(K102="","Enter bid price",IF(K102&lt;=0,"Check bid price",IF(L102="","Enter scope adjustment",IF(M102="","Enter exclusion allowance",IF(N102&lt;=0,"Check normalized total",IF(O102="","Enter lead time",IF(P102="","Assign responsibility",IF(Q102="","Set status",IF(AND(Q102="Selected",COUNTIFS($C$5:$C$104,C102,$Q$5:$Q$104,"Selected")&gt;1),"Check multiple selected bids",IF(O102&gt;Assumptions!$B$4,"Check lead time",IF(IFERROR(TODAY()-E102,0)&gt;Assumptions!$B$5,"Check bid age",IF(IFERROR(ABS(SUM(L102:M102))/K102,0)&gt;Assumptions!$B$6,"Check adjustments",IF(Q102="Clarification Needed","Follow up on clarification",IF(Q102="Received","Review received bid","Ready for comparison"))))))))))))))))))))))))))))</f>
        <v/>
      </c>
    </row>
    <row r="103" ht="34" customHeight="1">
      <c r="A103" s="15" t="n"/>
      <c r="B103" s="16" t="n"/>
      <c r="C103" s="16" t="n"/>
      <c r="D103" s="16" t="n"/>
      <c r="E103" s="17" t="n"/>
      <c r="F103" s="16" t="n"/>
      <c r="G103" s="18" t="n"/>
      <c r="H103" s="15" t="n"/>
      <c r="I103" s="16" t="n"/>
      <c r="J103" s="28" t="n"/>
      <c r="K103" s="29" t="n"/>
      <c r="L103" s="29" t="n"/>
      <c r="M103" s="29" t="n"/>
      <c r="N103" s="25">
        <f>IF(OR(K103="",L103="",M103=""),"",IFERROR(SUM(K103:M103),""))</f>
        <v/>
      </c>
      <c r="O103" s="21" t="n"/>
      <c r="P103" s="15" t="n"/>
      <c r="Q103" s="15" t="n"/>
      <c r="R103" s="25">
        <f>IF(OR(C103="",N103=""),"",IFERROR(N103-AGGREGATE(15,6,$N$5:$N$104/(($C$5:$C$104=C103)*($N$5:$N$104&gt;0)),1),""))</f>
        <v/>
      </c>
      <c r="S103" s="4">
        <f>IF(COUNTA(A103:M103,O103:Q103)=0,"",IF(A103="","Enter bid reference",IF(COUNTIF($A$5:$A$104,A103)&gt;1,"Check duplicate bid reference",IF(B103="","Enter customer",IF(C103="","Enter job",IF(COUNTIFS($C$5:$C$104,C103,$B$5:$B$104,"&lt;&gt;"&amp;B103)&gt;0,"Check customer consistency",IF(D103="","Enter bidder",IF(COUNTIFS($C$5:$C$104,C103,$D$5:$D$104,D103)&gt;1,"Check duplicate bidder for job",IF(E103="","Enter bid date",IF(F103="","Enter equipment",IF(G103="","Enter quantity",IF(H103="","Select unit",IF(I103="","Enter scope description",IF(J103="","Enter labor hours",IF(K103="","Enter bid price",IF(K103&lt;=0,"Check bid price",IF(L103="","Enter scope adjustment",IF(M103="","Enter exclusion allowance",IF(N103&lt;=0,"Check normalized total",IF(O103="","Enter lead time",IF(P103="","Assign responsibility",IF(Q103="","Set status",IF(AND(Q103="Selected",COUNTIFS($C$5:$C$104,C103,$Q$5:$Q$104,"Selected")&gt;1),"Check multiple selected bids",IF(O103&gt;Assumptions!$B$4,"Check lead time",IF(IFERROR(TODAY()-E103,0)&gt;Assumptions!$B$5,"Check bid age",IF(IFERROR(ABS(SUM(L103:M103))/K103,0)&gt;Assumptions!$B$6,"Check adjustments",IF(Q103="Clarification Needed","Follow up on clarification",IF(Q103="Received","Review received bid","Ready for comparison"))))))))))))))))))))))))))))</f>
        <v/>
      </c>
    </row>
    <row r="104" ht="34" customHeight="1">
      <c r="A104" s="15" t="n"/>
      <c r="B104" s="16" t="n"/>
      <c r="C104" s="16" t="n"/>
      <c r="D104" s="16" t="n"/>
      <c r="E104" s="17" t="n"/>
      <c r="F104" s="16" t="n"/>
      <c r="G104" s="18" t="n"/>
      <c r="H104" s="15" t="n"/>
      <c r="I104" s="16" t="n"/>
      <c r="J104" s="28" t="n"/>
      <c r="K104" s="29" t="n"/>
      <c r="L104" s="29" t="n"/>
      <c r="M104" s="29" t="n"/>
      <c r="N104" s="26">
        <f>IF(OR(K104="",L104="",M104=""),"",IFERROR(SUM(K104:M104),""))</f>
        <v/>
      </c>
      <c r="O104" s="21" t="n"/>
      <c r="P104" s="15" t="n"/>
      <c r="Q104" s="15" t="n"/>
      <c r="R104" s="26">
        <f>IF(OR(C104="",N104=""),"",IFERROR(N104-AGGREGATE(15,6,$N$5:$N$104/(($C$5:$C$104=C104)*($N$5:$N$104&gt;0)),1),""))</f>
        <v/>
      </c>
      <c r="S104" s="9">
        <f>IF(COUNTA(A104:M104,O104:Q104)=0,"",IF(A104="","Enter bid reference",IF(COUNTIF($A$5:$A$104,A104)&gt;1,"Check duplicate bid reference",IF(B104="","Enter customer",IF(C104="","Enter job",IF(COUNTIFS($C$5:$C$104,C104,$B$5:$B$104,"&lt;&gt;"&amp;B104)&gt;0,"Check customer consistency",IF(D104="","Enter bidder",IF(COUNTIFS($C$5:$C$104,C104,$D$5:$D$104,D104)&gt;1,"Check duplicate bidder for job",IF(E104="","Enter bid date",IF(F104="","Enter equipment",IF(G104="","Enter quantity",IF(H104="","Select unit",IF(I104="","Enter scope description",IF(J104="","Enter labor hours",IF(K104="","Enter bid price",IF(K104&lt;=0,"Check bid price",IF(L104="","Enter scope adjustment",IF(M104="","Enter exclusion allowance",IF(N104&lt;=0,"Check normalized total",IF(O104="","Enter lead time",IF(P104="","Assign responsibility",IF(Q104="","Set status",IF(AND(Q104="Selected",COUNTIFS($C$5:$C$104,C104,$Q$5:$Q$104,"Selected")&gt;1),"Check multiple selected bids",IF(O104&gt;Assumptions!$B$4,"Check lead time",IF(IFERROR(TODAY()-E104,0)&gt;Assumptions!$B$5,"Check bid age",IF(IFERROR(ABS(SUM(L104:M104))/K104,0)&gt;Assumptions!$B$6,"Check adjustments",IF(Q104="Clarification Needed","Follow up on clarification",IF(Q104="Received","Review received bid","Ready for comparison"))))))))))))))))))))))))))))</f>
        <v/>
      </c>
    </row>
  </sheetData>
  <autoFilter ref="A4:S104"/>
  <mergeCells count="1">
    <mergeCell ref="A1:S1"/>
  </mergeCells>
  <conditionalFormatting sqref="N5:N104">
    <cfRule type="expression" priority="1" dxfId="0">
      <formula>AND($N5&lt;&gt;"",$R5=0)</formula>
    </cfRule>
  </conditionalFormatting>
  <conditionalFormatting sqref="S5:S104">
    <cfRule type="expression" priority="2" dxfId="1">
      <formula>AND($S5&lt;&gt;"",$S5&lt;&gt;"Ready for comparison")</formula>
    </cfRule>
    <cfRule type="expression" priority="3" dxfId="0">
      <formula>$S5="Ready for comparison"</formula>
    </cfRule>
  </conditionalFormatting>
  <dataValidations count="10">
    <dataValidation sqref="C5:C104" showDropDown="0" showInputMessage="0" showErrorMessage="0" allowBlank="0" errorTitle="Check Job" error="Choose a job from the editable Job List on the Assumptions sheet." promptTitle="Job" prompt="Select a listed job so comparison formulas group the bid correctly." type="list">
      <formula1>'Assumptions'!$F$4:$F$103</formula1>
    </dataValidation>
    <dataValidation sqref="E5:E104" showDropDown="0" showInputMessage="0" showErrorMessage="0" allowBlank="0" errorTitle="Check Bid Date" error="Enter a date within the allowed review period and not after today." type="date" operator="between">
      <formula1>'Assumptions'!$B$7</formula1>
      <formula2>TODAY()</formula2>
    </dataValidation>
    <dataValidation sqref="G5:G104" showDropDown="0" showInputMessage="0" showErrorMessage="0" allowBlank="0" errorTitle="Check Quantity" error="Enter a quantity from zero through the editable maximum." type="decimal" operator="between">
      <formula1>0</formula1>
      <formula2>'Assumptions'!$B$9</formula2>
    </dataValidation>
    <dataValidation sqref="H5:H104" showDropDown="0" showInputMessage="0" showErrorMessage="0" allowBlank="0" errorTitle="Check Unit" error="Select a listed unit." type="list">
      <formula1>"each,lot,ton,linear ft,square ft"</formula1>
    </dataValidation>
    <dataValidation sqref="J5:J104" showDropDown="0" showInputMessage="0" showErrorMessage="0" allowBlank="0" errorTitle="Check Labor Hours" error="Enter labor hours from zero through the editable maximum." type="decimal" operator="between">
      <formula1>0</formula1>
      <formula2>'Assumptions'!$B$10</formula2>
    </dataValidation>
    <dataValidation sqref="K5:K104 M5:M104" showDropDown="0" showInputMessage="0" showErrorMessage="0" allowBlank="0" errorTitle="Check Amount" error="Enter a nonnegative dollar amount within the editable maximum." type="decimal" operator="between">
      <formula1>0</formula1>
      <formula2>'Assumptions'!$B$11</formula2>
    </dataValidation>
    <dataValidation sqref="L5:L104" showDropDown="0" showInputMessage="0" showErrorMessage="0" allowBlank="0" errorTitle="Check Adjustment" error="Enter an adjustment within the editable dollar boundaries." type="decimal" operator="between">
      <formula1>-'Assumptions'!$B$11</formula1>
      <formula2>'Assumptions'!$B$11</formula2>
    </dataValidation>
    <dataValidation sqref="O5:O104" showDropDown="0" showInputMessage="0" showErrorMessage="0" allowBlank="0" errorTitle="Check Lead Time" error="Enter whole lead-time days within the editable maximum." type="whole" operator="between">
      <formula1>0</formula1>
      <formula2>'Assumptions'!$B$8</formula2>
    </dataValidation>
    <dataValidation sqref="P5:P104" showDropDown="0" showInputMessage="0" showErrorMessage="0" allowBlank="0" errorTitle="Check Responsibility" error="Select the party carrying the listed scope gap or allowance." type="list">
      <formula1>"Bidder,Contractor,Customer,Shared"</formula1>
    </dataValidation>
    <dataValidation sqref="Q5:Q104" showDropDown="0" showInputMessage="0" showErrorMessage="0" allowBlank="0" errorTitle="Check Status" error="Select a listed review status." type="list">
      <formula1>"Received,Under Review,Clarification Needed,Shortlisted,Selected,Declined"</formula1>
    </dataValidation>
  </dataValidations>
  <pageMargins left="0.75" right="0.75" top="1" bottom="1" header="0.5" footer="0.5"/>
  <pageSetup orientation="landscape" fitToHeight="0" fitToWidth="1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03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1" customWidth="1" min="1" max="1"/>
    <col width="18" customWidth="1" min="2" max="2"/>
    <col width="16" customWidth="1" min="3" max="3"/>
    <col width="52" customWidth="1" min="4" max="4"/>
    <col width="3" customWidth="1" min="5" max="5"/>
    <col width="45" customWidth="1" min="6" max="6"/>
  </cols>
  <sheetData>
    <row r="1" ht="26" customHeight="1">
      <c r="A1" s="1" t="inlineStr">
        <is>
          <t>HVAC Bid Comparison Assumptions</t>
        </is>
      </c>
      <c r="B1" s="23" t="n"/>
      <c r="C1" s="23" t="n"/>
      <c r="D1" s="23" t="n"/>
      <c r="E1" s="23" t="n"/>
      <c r="F1" s="24" t="n"/>
    </row>
    <row r="2" ht="22" customHeight="1">
      <c r="A2" s="2" t="inlineStr">
        <is>
          <t>Edit orange cells to match the current estimating review. Limits create prompts for a human check.</t>
        </is>
      </c>
    </row>
    <row r="3">
      <c r="A3" s="3" t="inlineStr">
        <is>
          <t>Review Limit</t>
        </is>
      </c>
      <c r="B3" s="3" t="inlineStr">
        <is>
          <t>Value</t>
        </is>
      </c>
      <c r="C3" s="3" t="inlineStr">
        <is>
          <t>Unit</t>
        </is>
      </c>
      <c r="D3" s="3" t="inlineStr">
        <is>
          <t>Use</t>
        </is>
      </c>
      <c r="F3" s="3" t="inlineStr">
        <is>
          <t>Job List</t>
        </is>
      </c>
    </row>
    <row r="4" ht="22" customHeight="1">
      <c r="A4" s="4" t="inlineStr">
        <is>
          <t>Preferred maximum lead time</t>
        </is>
      </c>
      <c r="B4" s="15" t="n">
        <v>45</v>
      </c>
      <c r="C4" s="5" t="inlineStr">
        <is>
          <t>days</t>
        </is>
      </c>
      <c r="D4" s="4" t="inlineStr">
        <is>
          <t>Flags bids above the preferred review threshold.</t>
        </is>
      </c>
      <c r="F4" s="16" t="inlineStr">
        <is>
          <t>Fictional Harbor Clinic RTU Renewal</t>
        </is>
      </c>
    </row>
    <row r="5" ht="22" customHeight="1">
      <c r="A5" s="9" t="inlineStr">
        <is>
          <t>Bid age review threshold</t>
        </is>
      </c>
      <c r="B5" s="15" t="n">
        <v>30</v>
      </c>
      <c r="C5" s="10" t="inlineStr">
        <is>
          <t>days</t>
        </is>
      </c>
      <c r="D5" s="9" t="inlineStr">
        <is>
          <t>Flags older bid dates for confirmation.</t>
        </is>
      </c>
      <c r="F5" s="16" t="inlineStr">
        <is>
          <t>Fictional Mesa Library Heat Pump Retrofit</t>
        </is>
      </c>
    </row>
    <row r="6" ht="22" customHeight="1">
      <c r="A6" s="4" t="inlineStr">
        <is>
          <t>Adjustment review threshold</t>
        </is>
      </c>
      <c r="B6" s="30" t="n">
        <v>0.1</v>
      </c>
      <c r="C6" s="5" t="inlineStr">
        <is>
          <t>percent</t>
        </is>
      </c>
      <c r="D6" s="4" t="inlineStr">
        <is>
          <t>Flags large scope adjustments and exclusion allowances.</t>
        </is>
      </c>
      <c r="F6" s="16" t="inlineStr">
        <is>
          <t>Fictional Willow Bakery Make-Up Air Upgrade</t>
        </is>
      </c>
    </row>
    <row r="7" ht="22" customHeight="1">
      <c r="A7" s="9" t="inlineStr">
        <is>
          <t>Earliest accepted bid date</t>
        </is>
      </c>
      <c r="B7" s="17" t="n">
        <v>44197</v>
      </c>
      <c r="C7" s="10" t="inlineStr">
        <is>
          <t>date</t>
        </is>
      </c>
      <c r="D7" s="9" t="inlineStr">
        <is>
          <t>Sets the earliest date allowed for bid entry.</t>
        </is>
      </c>
      <c r="F7" s="16" t="n"/>
    </row>
    <row r="8" ht="22" customHeight="1">
      <c r="A8" s="4" t="inlineStr">
        <is>
          <t>Maximum entered lead time</t>
        </is>
      </c>
      <c r="B8" s="15" t="n">
        <v>365</v>
      </c>
      <c r="C8" s="5" t="inlineStr">
        <is>
          <t>days</t>
        </is>
      </c>
      <c r="D8" s="4" t="inlineStr">
        <is>
          <t>Sets the upper entry boundary for lead time.</t>
        </is>
      </c>
      <c r="F8" s="16" t="n"/>
    </row>
    <row r="9" ht="22" customHeight="1">
      <c r="A9" s="9" t="inlineStr">
        <is>
          <t>Maximum quantity</t>
        </is>
      </c>
      <c r="B9" s="15" t="n">
        <v>1000</v>
      </c>
      <c r="C9" s="10" t="inlineStr">
        <is>
          <t>units</t>
        </is>
      </c>
      <c r="D9" s="9" t="inlineStr">
        <is>
          <t>Sets the upper entry boundary for quantity.</t>
        </is>
      </c>
      <c r="F9" s="16" t="n"/>
    </row>
    <row r="10" ht="22" customHeight="1">
      <c r="A10" s="4" t="inlineStr">
        <is>
          <t>Maximum labor hours</t>
        </is>
      </c>
      <c r="B10" s="15" t="n">
        <v>5000</v>
      </c>
      <c r="C10" s="5" t="inlineStr">
        <is>
          <t>labor hours</t>
        </is>
      </c>
      <c r="D10" s="4" t="inlineStr">
        <is>
          <t>Sets the upper entry boundary for labor.</t>
        </is>
      </c>
      <c r="F10" s="16" t="n"/>
    </row>
    <row r="11" ht="22" customHeight="1">
      <c r="A11" s="9" t="inlineStr">
        <is>
          <t>Maximum dollar entry</t>
        </is>
      </c>
      <c r="B11" s="29" t="n">
        <v>10000000</v>
      </c>
      <c r="C11" s="10" t="inlineStr">
        <is>
          <t>US dollars</t>
        </is>
      </c>
      <c r="D11" s="9" t="inlineStr">
        <is>
          <t>Sets the upper entry boundary for bid amounts.</t>
        </is>
      </c>
      <c r="F11" s="16" t="n"/>
    </row>
    <row r="12" ht="22" customHeight="1">
      <c r="F12" s="16" t="n"/>
    </row>
    <row r="13" ht="22" customHeight="1">
      <c r="F13" s="16" t="n"/>
    </row>
    <row r="14" ht="22" customHeight="1">
      <c r="F14" s="16" t="n"/>
    </row>
    <row r="15" ht="22" customHeight="1">
      <c r="F15" s="16" t="n"/>
    </row>
    <row r="16" ht="22" customHeight="1">
      <c r="F16" s="16" t="n"/>
    </row>
    <row r="17" ht="22" customHeight="1">
      <c r="F17" s="16" t="n"/>
    </row>
    <row r="18" ht="22" customHeight="1">
      <c r="F18" s="16" t="n"/>
    </row>
    <row r="19" ht="22" customHeight="1">
      <c r="F19" s="16" t="n"/>
    </row>
    <row r="20" ht="22" customHeight="1">
      <c r="F20" s="16" t="n"/>
    </row>
    <row r="21" ht="22" customHeight="1">
      <c r="F21" s="16" t="n"/>
    </row>
    <row r="22" ht="22" customHeight="1">
      <c r="F22" s="16" t="n"/>
    </row>
    <row r="23" ht="22" customHeight="1">
      <c r="F23" s="16" t="n"/>
    </row>
    <row r="24" ht="22" customHeight="1">
      <c r="F24" s="16" t="n"/>
    </row>
    <row r="25" ht="22" customHeight="1">
      <c r="F25" s="16" t="n"/>
    </row>
    <row r="26" ht="22" customHeight="1">
      <c r="F26" s="16" t="n"/>
    </row>
    <row r="27" ht="22" customHeight="1">
      <c r="F27" s="16" t="n"/>
    </row>
    <row r="28" ht="22" customHeight="1">
      <c r="F28" s="16" t="n"/>
    </row>
    <row r="29" ht="22" customHeight="1">
      <c r="F29" s="16" t="n"/>
    </row>
    <row r="30" ht="22" customHeight="1">
      <c r="F30" s="16" t="n"/>
    </row>
    <row r="31" ht="22" customHeight="1">
      <c r="F31" s="16" t="n"/>
    </row>
    <row r="32" ht="22" customHeight="1">
      <c r="F32" s="16" t="n"/>
    </row>
    <row r="33" ht="22" customHeight="1">
      <c r="F33" s="16" t="n"/>
    </row>
    <row r="34" ht="22" customHeight="1">
      <c r="F34" s="16" t="n"/>
    </row>
    <row r="35" ht="22" customHeight="1">
      <c r="F35" s="16" t="n"/>
    </row>
    <row r="36" ht="22" customHeight="1">
      <c r="F36" s="16" t="n"/>
    </row>
    <row r="37" ht="22" customHeight="1">
      <c r="F37" s="16" t="n"/>
    </row>
    <row r="38" ht="22" customHeight="1">
      <c r="F38" s="16" t="n"/>
    </row>
    <row r="39" ht="22" customHeight="1">
      <c r="F39" s="16" t="n"/>
    </row>
    <row r="40" ht="22" customHeight="1">
      <c r="F40" s="16" t="n"/>
    </row>
    <row r="41" ht="22" customHeight="1">
      <c r="F41" s="16" t="n"/>
    </row>
    <row r="42" ht="22" customHeight="1">
      <c r="F42" s="16" t="n"/>
    </row>
    <row r="43" ht="22" customHeight="1">
      <c r="F43" s="16" t="n"/>
    </row>
    <row r="44" ht="22" customHeight="1">
      <c r="F44" s="16" t="n"/>
    </row>
    <row r="45" ht="22" customHeight="1">
      <c r="F45" s="16" t="n"/>
    </row>
    <row r="46" ht="22" customHeight="1">
      <c r="F46" s="16" t="n"/>
    </row>
    <row r="47" ht="22" customHeight="1">
      <c r="F47" s="16" t="n"/>
    </row>
    <row r="48" ht="22" customHeight="1">
      <c r="F48" s="16" t="n"/>
    </row>
    <row r="49" ht="22" customHeight="1">
      <c r="F49" s="16" t="n"/>
    </row>
    <row r="50" ht="22" customHeight="1">
      <c r="F50" s="16" t="n"/>
    </row>
    <row r="51" ht="22" customHeight="1">
      <c r="F51" s="16" t="n"/>
    </row>
    <row r="52" ht="22" customHeight="1">
      <c r="F52" s="16" t="n"/>
    </row>
    <row r="53" ht="22" customHeight="1">
      <c r="F53" s="16" t="n"/>
    </row>
    <row r="54" ht="22" customHeight="1">
      <c r="F54" s="16" t="n"/>
    </row>
    <row r="55" ht="22" customHeight="1">
      <c r="F55" s="16" t="n"/>
    </row>
    <row r="56" ht="22" customHeight="1">
      <c r="F56" s="16" t="n"/>
    </row>
    <row r="57" ht="22" customHeight="1">
      <c r="F57" s="16" t="n"/>
    </row>
    <row r="58" ht="22" customHeight="1">
      <c r="F58" s="16" t="n"/>
    </row>
    <row r="59" ht="22" customHeight="1">
      <c r="F59" s="16" t="n"/>
    </row>
    <row r="60" ht="22" customHeight="1">
      <c r="F60" s="16" t="n"/>
    </row>
    <row r="61" ht="22" customHeight="1">
      <c r="F61" s="16" t="n"/>
    </row>
    <row r="62" ht="22" customHeight="1">
      <c r="F62" s="16" t="n"/>
    </row>
    <row r="63" ht="22" customHeight="1">
      <c r="F63" s="16" t="n"/>
    </row>
    <row r="64" ht="22" customHeight="1">
      <c r="F64" s="16" t="n"/>
    </row>
    <row r="65" ht="22" customHeight="1">
      <c r="F65" s="16" t="n"/>
    </row>
    <row r="66" ht="22" customHeight="1">
      <c r="F66" s="16" t="n"/>
    </row>
    <row r="67" ht="22" customHeight="1">
      <c r="F67" s="16" t="n"/>
    </row>
    <row r="68" ht="22" customHeight="1">
      <c r="F68" s="16" t="n"/>
    </row>
    <row r="69" ht="22" customHeight="1">
      <c r="F69" s="16" t="n"/>
    </row>
    <row r="70" ht="22" customHeight="1">
      <c r="F70" s="16" t="n"/>
    </row>
    <row r="71" ht="22" customHeight="1">
      <c r="F71" s="16" t="n"/>
    </row>
    <row r="72" ht="22" customHeight="1">
      <c r="F72" s="16" t="n"/>
    </row>
    <row r="73" ht="22" customHeight="1">
      <c r="F73" s="16" t="n"/>
    </row>
    <row r="74" ht="22" customHeight="1">
      <c r="F74" s="16" t="n"/>
    </row>
    <row r="75" ht="22" customHeight="1">
      <c r="F75" s="16" t="n"/>
    </row>
    <row r="76" ht="22" customHeight="1">
      <c r="F76" s="16" t="n"/>
    </row>
    <row r="77" ht="22" customHeight="1">
      <c r="F77" s="16" t="n"/>
    </row>
    <row r="78" ht="22" customHeight="1">
      <c r="F78" s="16" t="n"/>
    </row>
    <row r="79" ht="22" customHeight="1">
      <c r="F79" s="16" t="n"/>
    </row>
    <row r="80" ht="22" customHeight="1">
      <c r="F80" s="16" t="n"/>
    </row>
    <row r="81" ht="22" customHeight="1">
      <c r="F81" s="16" t="n"/>
    </row>
    <row r="82" ht="22" customHeight="1">
      <c r="F82" s="16" t="n"/>
    </row>
    <row r="83" ht="22" customHeight="1">
      <c r="F83" s="16" t="n"/>
    </row>
    <row r="84" ht="22" customHeight="1">
      <c r="F84" s="16" t="n"/>
    </row>
    <row r="85" ht="22" customHeight="1">
      <c r="F85" s="16" t="n"/>
    </row>
    <row r="86" ht="22" customHeight="1">
      <c r="F86" s="16" t="n"/>
    </row>
    <row r="87" ht="22" customHeight="1">
      <c r="F87" s="16" t="n"/>
    </row>
    <row r="88" ht="22" customHeight="1">
      <c r="F88" s="16" t="n"/>
    </row>
    <row r="89" ht="22" customHeight="1">
      <c r="F89" s="16" t="n"/>
    </row>
    <row r="90" ht="22" customHeight="1">
      <c r="F90" s="16" t="n"/>
    </row>
    <row r="91" ht="22" customHeight="1">
      <c r="F91" s="16" t="n"/>
    </row>
    <row r="92" ht="22" customHeight="1">
      <c r="F92" s="16" t="n"/>
    </row>
    <row r="93" ht="22" customHeight="1">
      <c r="F93" s="16" t="n"/>
    </row>
    <row r="94" ht="22" customHeight="1">
      <c r="F94" s="16" t="n"/>
    </row>
    <row r="95" ht="22" customHeight="1">
      <c r="F95" s="16" t="n"/>
    </row>
    <row r="96" ht="22" customHeight="1">
      <c r="F96" s="16" t="n"/>
    </row>
    <row r="97" ht="22" customHeight="1">
      <c r="F97" s="16" t="n"/>
    </row>
    <row r="98" ht="22" customHeight="1">
      <c r="F98" s="16" t="n"/>
    </row>
    <row r="99" ht="22" customHeight="1">
      <c r="F99" s="16" t="n"/>
    </row>
    <row r="100" ht="22" customHeight="1">
      <c r="F100" s="16" t="n"/>
    </row>
    <row r="101" ht="22" customHeight="1">
      <c r="F101" s="16" t="n"/>
    </row>
    <row r="102" ht="22" customHeight="1">
      <c r="F102" s="16" t="n"/>
    </row>
    <row r="103" ht="22" customHeight="1">
      <c r="F103" s="16" t="n"/>
    </row>
  </sheetData>
  <autoFilter ref="A3:D11"/>
  <mergeCells count="1">
    <mergeCell ref="A1:F1"/>
  </mergeCells>
  <conditionalFormatting sqref="F4:F103">
    <cfRule type="expression" priority="1" dxfId="1">
      <formula>AND(F4&lt;&gt;"",COUNTIF($F$4:$F$103,F4)&gt;1)</formula>
    </cfRule>
  </conditionalFormatting>
  <pageMargins left="0.75" right="0.75" top="1" bottom="1" header="0.5" footer="0.5"/>
  <pageSetup orientation="landscape" fitToHeight="0" fitToWidth="1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2026-09-12T01:15:58Z</dcterms:created>
  <dcterms:modified xmlns:dcterms="http://purl.org/dc/terms/" xmlns:xsi="http://www.w3.org/2001/XMLSchema-instance" xsi:type="dcterms:W3CDTF">2026-09-12T01:15:58+00:00Z</dcterms:modified>
</cp:coreProperties>
</file>